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各課\財政課\035　公会計\42　財務書類\R01\R31015修正版\連結\"/>
    </mc:Choice>
  </mc:AlternateContent>
  <bookViews>
    <workbookView xWindow="0" yWindow="0" windowWidth="28800" windowHeight="12420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連結行政コスト計算書!$B$1:$P$41</definedName>
    <definedName name="_xlnm.Print_Area" localSheetId="2">連結純資産変動計算書!$B$1:$S$32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AE22" i="5" s="1"/>
  <c r="AE75" i="5" s="1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AD52" i="5" l="1"/>
  <c r="AD8" i="5"/>
  <c r="U25" i="7"/>
  <c r="U13" i="7"/>
  <c r="U10" i="7"/>
  <c r="AD7" i="5" l="1"/>
  <c r="AD75" i="5" s="1"/>
</calcChain>
</file>

<file path=xl/sharedStrings.xml><?xml version="1.0" encoding="utf-8"?>
<sst xmlns="http://schemas.openxmlformats.org/spreadsheetml/2006/main" count="439" uniqueCount="271">
  <si>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</si>
  <si>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</si>
  <si>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</si>
  <si>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</si>
  <si>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</si>
  <si>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</si>
  <si>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</si>
  <si>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</si>
  <si>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</si>
  <si>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</si>
  <si>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</si>
  <si>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</si>
  <si>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</si>
  <si>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</si>
  <si>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</si>
  <si>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</si>
  <si>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</si>
  <si>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</si>
  <si>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</si>
  <si>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</si>
  <si>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</si>
  <si>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</si>
  <si>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</si>
  <si>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</si>
  <si>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</si>
  <si>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</si>
  <si>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</si>
  <si>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</si>
  <si>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</si>
  <si>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</si>
  <si>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</si>
  <si>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</si>
  <si>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</si>
  <si>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</si>
  <si>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</si>
  <si>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</si>
  <si>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</si>
  <si>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</si>
  <si>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</si>
  <si>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</si>
  <si>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</si>
  <si>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</si>
  <si>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</si>
  <si>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</si>
  <si>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</si>
  <si>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</si>
  <si>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</si>
  <si>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</si>
  <si>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</si>
  <si>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</si>
  <si>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</si>
  <si>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</si>
  <si>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</si>
  <si>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</si>
  <si>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</si>
  <si>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</si>
  <si>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</si>
  <si>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</si>
  <si>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</si>
  <si>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</si>
  <si>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</si>
  <si>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</si>
  <si>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</si>
  <si>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</si>
  <si>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</si>
  <si>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</si>
  <si>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</si>
  <si>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</si>
  <si>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</si>
  <si>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</si>
  <si>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</si>
  <si>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</si>
  <si>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</si>
  <si>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</si>
  <si>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</si>
  <si>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</si>
  <si>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</si>
  <si>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</si>
  <si>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</si>
  <si>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</si>
  <si>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</si>
  <si>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</si>
  <si>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</si>
  <si>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</si>
  <si>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</si>
  <si>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</si>
  <si>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</si>
  <si>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</si>
  <si>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</si>
  <si>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</si>
  <si>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</si>
  <si>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</si>
  <si>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</si>
  <si>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</si>
  <si>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</si>
  <si>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</si>
  <si>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</si>
  <si>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</si>
  <si>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</si>
  <si>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</si>
  <si>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</si>
  <si>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</si>
  <si>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</si>
  <si>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</si>
  <si>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</si>
  <si>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</si>
  <si>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</si>
  <si>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</si>
  <si>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</si>
  <si>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</si>
  <si>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</si>
  <si>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</si>
  <si>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</si>
  <si>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</si>
  <si>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</si>
  <si>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</si>
  <si>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</si>
  <si>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</si>
  <si>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</si>
  <si>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</si>
  <si>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</si>
  <si>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</si>
  <si>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</si>
  <si>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</si>
  <si>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</si>
  <si>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</si>
  <si>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</si>
  <si>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</si>
  <si>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</si>
  <si>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</si>
  <si>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</si>
  <si>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</si>
  <si>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</si>
  <si>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</si>
  <si>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</si>
  <si>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</si>
  <si>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</si>
  <si>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</si>
  <si>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</si>
  <si>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</si>
  <si>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</si>
  <si>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</si>
  <si>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</si>
  <si>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</si>
  <si>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</si>
  <si>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</si>
  <si>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</si>
  <si>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</si>
  <si>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</si>
  <si>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</si>
  <si>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</si>
  <si>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</si>
  <si>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</si>
  <si>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</si>
  <si>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</si>
  <si>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</si>
  <si>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</si>
  <si>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</si>
  <si>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</si>
  <si>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</si>
  <si>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</si>
  <si>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</si>
  <si>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</si>
  <si>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</si>
  <si>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</si>
  <si>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</si>
  <si>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</si>
  <si>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</si>
  <si>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</si>
  <si>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</si>
  <si>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</si>
  <si>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</si>
  <si>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</si>
  <si>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</si>
  <si>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</si>
  <si>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</si>
  <si>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</si>
  <si>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</si>
  <si>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</si>
  <si>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</si>
  <si>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</si>
  <si>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</si>
  <si>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</si>
  <si>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</si>
  <si>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</si>
  <si>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</si>
  <si>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</si>
  <si>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</si>
  <si>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</si>
  <si>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</si>
  <si>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</si>
  <si>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</si>
  <si>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</si>
  <si>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</si>
  <si>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</si>
  <si>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</si>
  <si>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</si>
  <si>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</si>
  <si>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</si>
  <si>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</si>
  <si>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</si>
  <si>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</si>
  <si>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</si>
  <si>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</si>
  <si>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</si>
  <si>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</si>
  <si>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</si>
  <si>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</si>
  <si>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</si>
  <si>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</si>
  <si>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</si>
  <si>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</si>
  <si>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</si>
  <si>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</si>
  <si>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</si>
  <si>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</si>
  <si>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</si>
  <si>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</si>
  <si>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</si>
  <si>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</si>
  <si>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</si>
  <si>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</si>
  <si>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</si>
  <si>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</si>
  <si>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</si>
  <si>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</si>
  <si>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</si>
  <si>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</si>
  <si>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</si>
  <si>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</si>
  <si>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</si>
  <si>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</si>
  <si>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</si>
  <si>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</si>
  <si>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</si>
  <si>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</si>
  <si>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</si>
  <si>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</si>
  <si>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</si>
  <si>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</si>
  <si>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</si>
  <si>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</si>
  <si>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</si>
  <si>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</si>
  <si>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</si>
  <si>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</si>
  <si>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</si>
  <si>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</si>
  <si>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</si>
  <si>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</si>
  <si>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</si>
  <si>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</si>
  <si>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</si>
  <si>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</si>
  <si>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</si>
  <si>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</si>
  <si>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</si>
  <si>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</si>
  <si>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</si>
  <si>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</si>
  <si>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</si>
  <si>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</si>
  <si>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</si>
  <si>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連結行政コスト計算書</t>
  </si>
  <si>
    <t>自　平成３１年４月１日</t>
    <phoneticPr fontId="11"/>
  </si>
  <si>
    <t>至　令和２年３月３１日</t>
    <phoneticPr fontId="11"/>
  </si>
  <si>
    <t>連結純資産変動計算書</t>
  </si>
  <si>
    <t>連結貸借対照表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</si>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</sst>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" fontId="4" fillId="0" borderId="0" xfId="8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89648</xdr:colOff>
      <xdr:row>13</xdr:row>
      <xdr:rowOff>33618</xdr:rowOff>
    </xdr:from>
    <xdr:to>
      <xdr:col>16</xdr:col>
      <xdr:colOff>5604</xdr:colOff>
      <xdr:row>23</xdr:row>
      <xdr:rowOff>123185</xdr:rowOff>
    </xdr:to>
    <xdr:sp macro="" textlink="">
      <xdr:nvSpPr>
        <xdr:cNvPr id="2" name="角丸四角形 1"/>
        <xdr:cNvSpPr/>
      </xdr:nvSpPr>
      <xdr:spPr>
        <a:xfrm>
          <a:off x="4291854" y="2879912"/>
          <a:ext cx="3658721" cy="210662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省　略</a:t>
          </a:r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16</xdr:col>
      <xdr:colOff>1395693</xdr:colOff>
      <xdr:row>30</xdr:row>
      <xdr:rowOff>85325</xdr:rowOff>
    </xdr:to>
    <xdr:sp macro="" textlink="">
      <xdr:nvSpPr>
        <xdr:cNvPr id="3" name="角丸四角形 2"/>
        <xdr:cNvSpPr/>
      </xdr:nvSpPr>
      <xdr:spPr>
        <a:xfrm>
          <a:off x="4202206" y="5558118"/>
          <a:ext cx="5138458" cy="55597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連結財務書類では資金収支計算書を省略しています。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77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8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8" ht="23.25" customHeight="1" x14ac:dyDescent="0.25">
      <c r="C2" s="8"/>
      <c r="D2" s="155" t="s">
        <v>267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1:38" ht="21" customHeight="1" x14ac:dyDescent="0.15">
      <c r="D3" s="156" t="s">
        <v>268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1:38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8" s="16" customFormat="1" ht="14.25" customHeight="1" thickBot="1" x14ac:dyDescent="0.2">
      <c r="A5" s="15" t="s">
        <v>243</v>
      </c>
      <c r="B5" s="15" t="s">
        <v>244</v>
      </c>
      <c r="D5" s="157" t="s">
        <v>1</v>
      </c>
      <c r="E5" s="158"/>
      <c r="F5" s="158"/>
      <c r="G5" s="158"/>
      <c r="H5" s="158"/>
      <c r="I5" s="158"/>
      <c r="J5" s="158"/>
      <c r="K5" s="159"/>
      <c r="L5" s="159"/>
      <c r="M5" s="159"/>
      <c r="N5" s="159"/>
      <c r="O5" s="159"/>
      <c r="P5" s="160" t="s">
        <v>245</v>
      </c>
      <c r="Q5" s="161"/>
      <c r="R5" s="158" t="s">
        <v>1</v>
      </c>
      <c r="S5" s="158"/>
      <c r="T5" s="158"/>
      <c r="U5" s="158"/>
      <c r="V5" s="158"/>
      <c r="W5" s="158"/>
      <c r="X5" s="158"/>
      <c r="Y5" s="158"/>
      <c r="Z5" s="160" t="s">
        <v>245</v>
      </c>
      <c r="AA5" s="161"/>
    </row>
    <row r="6" spans="1:38" ht="14.65" customHeight="1" x14ac:dyDescent="0.15">
      <c r="D6" s="17" t="s">
        <v>246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247</v>
      </c>
      <c r="S6" s="19"/>
      <c r="T6" s="19"/>
      <c r="U6" s="19"/>
      <c r="V6" s="19"/>
      <c r="W6" s="19"/>
      <c r="X6" s="19"/>
      <c r="Y6" s="18"/>
      <c r="Z6" s="21"/>
      <c r="AA6" s="23"/>
      <c r="AK6" s="153"/>
      <c r="AL6" s="153"/>
    </row>
    <row r="7" spans="1:38" ht="14.65" customHeight="1" x14ac:dyDescent="0.15">
      <c r="A7" s="7" t="s">
        <v>4</v>
      </c>
      <c r="B7" s="7" t="s">
        <v>115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484779154607</v>
      </c>
      <c r="Q7" s="26"/>
      <c r="R7" s="19"/>
      <c r="S7" s="19" t="s">
        <v>116</v>
      </c>
      <c r="T7" s="19"/>
      <c r="U7" s="19"/>
      <c r="V7" s="19"/>
      <c r="W7" s="19"/>
      <c r="X7" s="19"/>
      <c r="Y7" s="18"/>
      <c r="Z7" s="25">
        <v>47023051609</v>
      </c>
      <c r="AA7" s="27"/>
      <c r="AD7" s="9">
        <f>IF(AND(AD8="-",AD49="-",AD52="-"),"-",SUM(AD8,AD49,AD52))</f>
        <v>484779154607</v>
      </c>
      <c r="AE7" s="9">
        <f>IF(COUNTIF(AE8:AE12,"-")=COUNTA(AE8:AE12),"-",SUM(AE8:AE12))</f>
        <v>47023051609</v>
      </c>
      <c r="AK7" s="153"/>
      <c r="AL7" s="153"/>
    </row>
    <row r="8" spans="1:38" ht="14.65" customHeight="1" x14ac:dyDescent="0.15">
      <c r="A8" s="7" t="s">
        <v>6</v>
      </c>
      <c r="B8" s="7" t="s">
        <v>117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429276043065</v>
      </c>
      <c r="Q8" s="26"/>
      <c r="R8" s="19"/>
      <c r="S8" s="19"/>
      <c r="T8" s="19" t="s">
        <v>269</v>
      </c>
      <c r="U8" s="19"/>
      <c r="V8" s="19"/>
      <c r="W8" s="19"/>
      <c r="X8" s="19"/>
      <c r="Y8" s="18"/>
      <c r="Z8" s="25">
        <v>32827464427</v>
      </c>
      <c r="AA8" s="27"/>
      <c r="AD8" s="9">
        <f>IF(AND(AD9="-",AD33="-",COUNTIF(AD46:AD48,"-")=COUNTA(AD46:AD48)),"-",SUM(AD9,AD33,AD46:AD48))</f>
        <v>429276043065</v>
      </c>
      <c r="AE8" s="9">
        <v>32827464427</v>
      </c>
      <c r="AK8" s="153"/>
      <c r="AL8" s="153"/>
    </row>
    <row r="9" spans="1:38" ht="14.65" customHeight="1" x14ac:dyDescent="0.15">
      <c r="A9" s="7" t="s">
        <v>8</v>
      </c>
      <c r="B9" s="7" t="s">
        <v>118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243697676412</v>
      </c>
      <c r="Q9" s="26"/>
      <c r="R9" s="19"/>
      <c r="S9" s="19"/>
      <c r="T9" s="19" t="s">
        <v>119</v>
      </c>
      <c r="U9" s="19"/>
      <c r="V9" s="19"/>
      <c r="W9" s="19"/>
      <c r="X9" s="19"/>
      <c r="Y9" s="18"/>
      <c r="Z9" s="25">
        <v>1447017658</v>
      </c>
      <c r="AA9" s="27"/>
      <c r="AD9" s="9">
        <f>IF(COUNTIF(AD10:AD32,"-")=COUNTA(AD10:AD32),"-",SUM(AD10:AD32))</f>
        <v>243697676412</v>
      </c>
      <c r="AE9" s="9">
        <v>1447017658</v>
      </c>
      <c r="AK9" s="153"/>
      <c r="AL9" s="153"/>
    </row>
    <row r="10" spans="1:38" ht="14.65" customHeight="1" x14ac:dyDescent="0.15">
      <c r="A10" s="7" t="s">
        <v>10</v>
      </c>
      <c r="B10" s="7" t="s">
        <v>120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151316859970</v>
      </c>
      <c r="Q10" s="26"/>
      <c r="R10" s="19"/>
      <c r="S10" s="19"/>
      <c r="T10" s="19" t="s">
        <v>121</v>
      </c>
      <c r="U10" s="19"/>
      <c r="V10" s="19"/>
      <c r="W10" s="19"/>
      <c r="X10" s="19"/>
      <c r="Y10" s="18"/>
      <c r="Z10" s="25">
        <v>10915034890</v>
      </c>
      <c r="AA10" s="27"/>
      <c r="AD10" s="9">
        <v>151316859970</v>
      </c>
      <c r="AE10" s="9">
        <v>10915034890</v>
      </c>
      <c r="AK10" s="153"/>
      <c r="AL10" s="153"/>
    </row>
    <row r="11" spans="1:38" ht="14.65" customHeight="1" x14ac:dyDescent="0.15">
      <c r="A11" s="7" t="s">
        <v>13</v>
      </c>
      <c r="B11" s="7" t="s">
        <v>122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12</v>
      </c>
      <c r="Q11" s="26"/>
      <c r="R11" s="19"/>
      <c r="S11" s="19"/>
      <c r="T11" s="19" t="s">
        <v>123</v>
      </c>
      <c r="U11" s="19"/>
      <c r="V11" s="19"/>
      <c r="W11" s="19"/>
      <c r="X11" s="19"/>
      <c r="Y11" s="18"/>
      <c r="Z11" s="25" t="s">
        <v>12</v>
      </c>
      <c r="AA11" s="27"/>
      <c r="AD11" s="9" t="s">
        <v>12</v>
      </c>
      <c r="AE11" s="9" t="s">
        <v>12</v>
      </c>
      <c r="AK11" s="153"/>
      <c r="AL11" s="153"/>
    </row>
    <row r="12" spans="1:38" ht="14.65" customHeight="1" x14ac:dyDescent="0.15">
      <c r="A12" s="7" t="s">
        <v>15</v>
      </c>
      <c r="B12" s="7" t="s">
        <v>124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12</v>
      </c>
      <c r="Q12" s="26"/>
      <c r="R12" s="19"/>
      <c r="S12" s="19"/>
      <c r="T12" s="19" t="s">
        <v>45</v>
      </c>
      <c r="U12" s="19"/>
      <c r="V12" s="19"/>
      <c r="W12" s="19"/>
      <c r="X12" s="19"/>
      <c r="Y12" s="18"/>
      <c r="Z12" s="25">
        <v>1833534634</v>
      </c>
      <c r="AA12" s="27"/>
      <c r="AD12" s="9" t="s">
        <v>12</v>
      </c>
      <c r="AE12" s="9">
        <v>1833534634</v>
      </c>
      <c r="AK12" s="153"/>
      <c r="AL12" s="153"/>
    </row>
    <row r="13" spans="1:38" ht="14.65" customHeight="1" x14ac:dyDescent="0.15">
      <c r="A13" s="7" t="s">
        <v>17</v>
      </c>
      <c r="B13" s="7" t="s">
        <v>125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12</v>
      </c>
      <c r="Q13" s="26"/>
      <c r="R13" s="19"/>
      <c r="S13" s="19" t="s">
        <v>126</v>
      </c>
      <c r="T13" s="19"/>
      <c r="U13" s="19"/>
      <c r="V13" s="19"/>
      <c r="W13" s="19"/>
      <c r="X13" s="19"/>
      <c r="Y13" s="18"/>
      <c r="Z13" s="25">
        <v>7877321007</v>
      </c>
      <c r="AA13" s="27"/>
      <c r="AD13" s="9" t="s">
        <v>12</v>
      </c>
      <c r="AE13" s="9">
        <f>IF(COUNTIF(AE14:AE21,"-")=COUNTA(AE14:AE21),"-",SUM(AE14:AE21))</f>
        <v>7877321007</v>
      </c>
      <c r="AK13" s="153"/>
      <c r="AL13" s="153"/>
    </row>
    <row r="14" spans="1:38" ht="14.65" customHeight="1" x14ac:dyDescent="0.15">
      <c r="A14" s="7" t="s">
        <v>19</v>
      </c>
      <c r="B14" s="7" t="s">
        <v>127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173070840599</v>
      </c>
      <c r="Q14" s="26"/>
      <c r="R14" s="19"/>
      <c r="S14" s="19"/>
      <c r="T14" s="19" t="s">
        <v>270</v>
      </c>
      <c r="U14" s="19"/>
      <c r="V14" s="19"/>
      <c r="W14" s="19"/>
      <c r="X14" s="19"/>
      <c r="Y14" s="18"/>
      <c r="Z14" s="25">
        <v>4639851983</v>
      </c>
      <c r="AA14" s="27"/>
      <c r="AD14" s="9">
        <v>173070840599</v>
      </c>
      <c r="AE14" s="9">
        <v>4639851983</v>
      </c>
      <c r="AK14" s="153"/>
      <c r="AL14" s="153"/>
    </row>
    <row r="15" spans="1:38" ht="14.65" customHeight="1" x14ac:dyDescent="0.15">
      <c r="A15" s="7" t="s">
        <v>21</v>
      </c>
      <c r="B15" s="7" t="s">
        <v>128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-88845611357</v>
      </c>
      <c r="Q15" s="26"/>
      <c r="R15" s="19"/>
      <c r="S15" s="19"/>
      <c r="T15" s="19" t="s">
        <v>129</v>
      </c>
      <c r="U15" s="19"/>
      <c r="V15" s="19"/>
      <c r="W15" s="19"/>
      <c r="X15" s="19"/>
      <c r="Y15" s="18"/>
      <c r="Z15" s="25">
        <v>764908014</v>
      </c>
      <c r="AA15" s="27"/>
      <c r="AD15" s="9">
        <v>-88845611357</v>
      </c>
      <c r="AE15" s="9">
        <v>764908014</v>
      </c>
      <c r="AK15" s="153"/>
      <c r="AL15" s="153"/>
    </row>
    <row r="16" spans="1:38" ht="14.65" customHeight="1" x14ac:dyDescent="0.15">
      <c r="A16" s="7" t="s">
        <v>248</v>
      </c>
      <c r="B16" s="7" t="s">
        <v>130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 t="s">
        <v>12</v>
      </c>
      <c r="Q16" s="26"/>
      <c r="R16" s="19"/>
      <c r="S16" s="19"/>
      <c r="T16" s="19" t="s">
        <v>131</v>
      </c>
      <c r="U16" s="19"/>
      <c r="V16" s="19"/>
      <c r="W16" s="19"/>
      <c r="X16" s="19"/>
      <c r="Y16" s="18"/>
      <c r="Z16" s="25" t="s">
        <v>12</v>
      </c>
      <c r="AA16" s="27"/>
      <c r="AD16" s="9" t="s">
        <v>12</v>
      </c>
      <c r="AE16" s="9" t="s">
        <v>12</v>
      </c>
      <c r="AK16" s="153"/>
      <c r="AL16" s="153"/>
    </row>
    <row r="17" spans="1:38" ht="14.65" customHeight="1" x14ac:dyDescent="0.15">
      <c r="A17" s="7" t="s">
        <v>24</v>
      </c>
      <c r="B17" s="7" t="s">
        <v>132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18306332562</v>
      </c>
      <c r="Q17" s="26"/>
      <c r="R17" s="18"/>
      <c r="S17" s="19"/>
      <c r="T17" s="19" t="s">
        <v>133</v>
      </c>
      <c r="U17" s="19"/>
      <c r="V17" s="19"/>
      <c r="W17" s="19"/>
      <c r="X17" s="19"/>
      <c r="Y17" s="18"/>
      <c r="Z17" s="25">
        <v>119200833</v>
      </c>
      <c r="AA17" s="27"/>
      <c r="AD17" s="9">
        <v>18306332562</v>
      </c>
      <c r="AE17" s="9">
        <v>119200833</v>
      </c>
      <c r="AK17" s="153"/>
      <c r="AL17" s="153"/>
    </row>
    <row r="18" spans="1:38" ht="14.65" customHeight="1" x14ac:dyDescent="0.15">
      <c r="A18" s="7" t="s">
        <v>26</v>
      </c>
      <c r="B18" s="7" t="s">
        <v>134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-11824634383</v>
      </c>
      <c r="Q18" s="26"/>
      <c r="R18" s="18"/>
      <c r="S18" s="19"/>
      <c r="T18" s="19" t="s">
        <v>135</v>
      </c>
      <c r="U18" s="19"/>
      <c r="V18" s="19"/>
      <c r="W18" s="19"/>
      <c r="X18" s="19"/>
      <c r="Y18" s="18"/>
      <c r="Z18" s="25" t="s">
        <v>12</v>
      </c>
      <c r="AA18" s="27"/>
      <c r="AD18" s="9">
        <v>-11824634383</v>
      </c>
      <c r="AE18" s="9" t="s">
        <v>12</v>
      </c>
      <c r="AK18" s="153"/>
      <c r="AL18" s="153"/>
    </row>
    <row r="19" spans="1:38" ht="14.65" customHeight="1" x14ac:dyDescent="0.15">
      <c r="A19" s="7" t="s">
        <v>249</v>
      </c>
      <c r="B19" s="7" t="s">
        <v>136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 t="s">
        <v>12</v>
      </c>
      <c r="Q19" s="26"/>
      <c r="R19" s="19"/>
      <c r="S19" s="19"/>
      <c r="T19" s="19" t="s">
        <v>137</v>
      </c>
      <c r="U19" s="19"/>
      <c r="V19" s="19"/>
      <c r="W19" s="19"/>
      <c r="X19" s="19"/>
      <c r="Y19" s="18"/>
      <c r="Z19" s="25">
        <v>939100632</v>
      </c>
      <c r="AA19" s="27"/>
      <c r="AD19" s="9" t="s">
        <v>12</v>
      </c>
      <c r="AE19" s="9">
        <v>939100632</v>
      </c>
      <c r="AK19" s="153"/>
      <c r="AL19" s="153"/>
    </row>
    <row r="20" spans="1:38" ht="14.65" customHeight="1" x14ac:dyDescent="0.15">
      <c r="A20" s="7" t="s">
        <v>29</v>
      </c>
      <c r="B20" s="7" t="s">
        <v>138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 t="s">
        <v>12</v>
      </c>
      <c r="Q20" s="26"/>
      <c r="R20" s="19"/>
      <c r="S20" s="19"/>
      <c r="T20" s="19" t="s">
        <v>139</v>
      </c>
      <c r="U20" s="19"/>
      <c r="V20" s="19"/>
      <c r="W20" s="19"/>
      <c r="X20" s="19"/>
      <c r="Y20" s="18"/>
      <c r="Z20" s="25">
        <v>1128986275</v>
      </c>
      <c r="AA20" s="27"/>
      <c r="AD20" s="9" t="s">
        <v>12</v>
      </c>
      <c r="AE20" s="9">
        <v>1128986275</v>
      </c>
      <c r="AK20" s="153"/>
      <c r="AL20" s="153"/>
    </row>
    <row r="21" spans="1:38" ht="14.65" customHeight="1" x14ac:dyDescent="0.15">
      <c r="A21" s="7" t="s">
        <v>31</v>
      </c>
      <c r="B21" s="7" t="s">
        <v>140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 t="s">
        <v>12</v>
      </c>
      <c r="Q21" s="26"/>
      <c r="R21" s="19"/>
      <c r="S21" s="19"/>
      <c r="T21" s="19" t="s">
        <v>45</v>
      </c>
      <c r="U21" s="19"/>
      <c r="V21" s="19"/>
      <c r="W21" s="19"/>
      <c r="X21" s="19"/>
      <c r="Y21" s="18"/>
      <c r="Z21" s="25">
        <v>285273270</v>
      </c>
      <c r="AA21" s="27"/>
      <c r="AD21" s="9" t="s">
        <v>12</v>
      </c>
      <c r="AE21" s="9">
        <v>285273270</v>
      </c>
      <c r="AK21" s="153"/>
      <c r="AL21" s="153"/>
    </row>
    <row r="22" spans="1:38" ht="14.65" customHeight="1" x14ac:dyDescent="0.15">
      <c r="A22" s="7" t="s">
        <v>250</v>
      </c>
      <c r="B22" s="7" t="s">
        <v>113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 t="s">
        <v>12</v>
      </c>
      <c r="Q22" s="26"/>
      <c r="R22" s="162" t="s">
        <v>114</v>
      </c>
      <c r="S22" s="163"/>
      <c r="T22" s="163"/>
      <c r="U22" s="163"/>
      <c r="V22" s="163"/>
      <c r="W22" s="163"/>
      <c r="X22" s="163"/>
      <c r="Y22" s="163"/>
      <c r="Z22" s="30">
        <v>54900372616</v>
      </c>
      <c r="AA22" s="31"/>
      <c r="AD22" s="9" t="s">
        <v>12</v>
      </c>
      <c r="AE22" s="9">
        <f>IF(AND(AE7="-",AE13="-"),"-",SUM(AE7,AE13))</f>
        <v>54900372616</v>
      </c>
      <c r="AK22" s="153"/>
      <c r="AL22" s="153"/>
    </row>
    <row r="23" spans="1:38" ht="14.65" customHeight="1" x14ac:dyDescent="0.15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 t="s">
        <v>12</v>
      </c>
      <c r="Q23" s="26"/>
      <c r="R23" s="19" t="s">
        <v>251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  <c r="AK23" s="153"/>
      <c r="AL23" s="153"/>
    </row>
    <row r="24" spans="1:38" ht="14.65" customHeight="1" x14ac:dyDescent="0.15">
      <c r="A24" s="7" t="s">
        <v>36</v>
      </c>
      <c r="B24" s="7" t="s">
        <v>143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 t="s">
        <v>12</v>
      </c>
      <c r="Q24" s="26"/>
      <c r="R24" s="19"/>
      <c r="S24" s="19" t="s">
        <v>144</v>
      </c>
      <c r="T24" s="19"/>
      <c r="U24" s="19"/>
      <c r="V24" s="19"/>
      <c r="W24" s="19"/>
      <c r="X24" s="19"/>
      <c r="Y24" s="18"/>
      <c r="Z24" s="25">
        <v>493026502394</v>
      </c>
      <c r="AA24" s="27"/>
      <c r="AD24" s="9" t="s">
        <v>12</v>
      </c>
      <c r="AE24" s="9">
        <v>493026307642</v>
      </c>
      <c r="AK24" s="153"/>
      <c r="AL24" s="153"/>
    </row>
    <row r="25" spans="1:38" ht="14.65" customHeight="1" x14ac:dyDescent="0.15">
      <c r="A25" s="7" t="s">
        <v>252</v>
      </c>
      <c r="B25" s="7" t="s">
        <v>145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 t="s">
        <v>12</v>
      </c>
      <c r="Q25" s="26"/>
      <c r="R25" s="19"/>
      <c r="S25" s="18" t="s">
        <v>146</v>
      </c>
      <c r="T25" s="19"/>
      <c r="U25" s="19"/>
      <c r="V25" s="19"/>
      <c r="W25" s="19"/>
      <c r="X25" s="19"/>
      <c r="Y25" s="18"/>
      <c r="Z25" s="25">
        <v>-49145723741</v>
      </c>
      <c r="AA25" s="27"/>
      <c r="AD25" s="9" t="s">
        <v>12</v>
      </c>
      <c r="AE25" s="9">
        <v>-49145817019</v>
      </c>
      <c r="AK25" s="153"/>
      <c r="AL25" s="153"/>
    </row>
    <row r="26" spans="1:38" ht="14.65" customHeight="1" x14ac:dyDescent="0.15">
      <c r="A26" s="7" t="s">
        <v>39</v>
      </c>
      <c r="B26" s="7" t="s">
        <v>147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 t="s">
        <v>12</v>
      </c>
      <c r="Q26" s="26"/>
      <c r="R26" s="19"/>
      <c r="S26" s="19" t="s">
        <v>148</v>
      </c>
      <c r="T26" s="19"/>
      <c r="U26" s="19"/>
      <c r="V26" s="19"/>
      <c r="W26" s="19"/>
      <c r="X26" s="19"/>
      <c r="Y26" s="18"/>
      <c r="Z26" s="25" t="s">
        <v>12</v>
      </c>
      <c r="AA26" s="27"/>
      <c r="AD26" s="9" t="s">
        <v>12</v>
      </c>
      <c r="AE26" s="9">
        <v>288030</v>
      </c>
      <c r="AK26" s="153"/>
      <c r="AL26" s="153"/>
    </row>
    <row r="27" spans="1:38" ht="14.65" customHeight="1" x14ac:dyDescent="0.15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 t="s">
        <v>12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 t="s">
        <v>12</v>
      </c>
      <c r="AK27" s="153"/>
      <c r="AL27" s="153"/>
    </row>
    <row r="28" spans="1:38" ht="14.65" customHeight="1" x14ac:dyDescent="0.15">
      <c r="A28" s="7" t="s">
        <v>253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 t="s">
        <v>12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 t="s">
        <v>12</v>
      </c>
      <c r="AK28" s="153"/>
      <c r="AL28" s="153"/>
    </row>
    <row r="29" spans="1:38" ht="14.65" customHeight="1" x14ac:dyDescent="0.15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 t="s">
        <v>12</v>
      </c>
      <c r="Q29" s="26"/>
      <c r="R29" s="164"/>
      <c r="S29" s="165"/>
      <c r="T29" s="165"/>
      <c r="U29" s="165"/>
      <c r="V29" s="165"/>
      <c r="W29" s="165"/>
      <c r="X29" s="165"/>
      <c r="Y29" s="165"/>
      <c r="Z29" s="25"/>
      <c r="AA29" s="27"/>
      <c r="AD29" s="9" t="s">
        <v>12</v>
      </c>
      <c r="AK29" s="153"/>
      <c r="AL29" s="153"/>
    </row>
    <row r="30" spans="1:38" ht="14.65" customHeight="1" x14ac:dyDescent="0.15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 t="s">
        <v>12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 t="s">
        <v>12</v>
      </c>
      <c r="AK30" s="153"/>
      <c r="AL30" s="153"/>
    </row>
    <row r="31" spans="1:38" ht="14.65" customHeight="1" x14ac:dyDescent="0.15">
      <c r="A31" s="7" t="s">
        <v>254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 t="s">
        <v>12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 t="s">
        <v>12</v>
      </c>
      <c r="AK31" s="153"/>
      <c r="AL31" s="153"/>
    </row>
    <row r="32" spans="1:38" ht="14.65" customHeight="1" x14ac:dyDescent="0.15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1673889021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1673889021</v>
      </c>
      <c r="AK32" s="153"/>
      <c r="AL32" s="153"/>
    </row>
    <row r="33" spans="1:38" ht="14.65" customHeight="1" x14ac:dyDescent="0.15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183950431236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183950431236</v>
      </c>
      <c r="AK33" s="153"/>
      <c r="AL33" s="153"/>
    </row>
    <row r="34" spans="1:38" ht="14.65" customHeight="1" x14ac:dyDescent="0.15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141221078719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141221078719</v>
      </c>
      <c r="AK34" s="153"/>
      <c r="AL34" s="153"/>
    </row>
    <row r="35" spans="1:38" ht="14.65" customHeight="1" x14ac:dyDescent="0.15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 t="s">
        <v>12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 t="s">
        <v>12</v>
      </c>
      <c r="AK35" s="153"/>
      <c r="AL35" s="153"/>
    </row>
    <row r="36" spans="1:38" ht="14.65" customHeight="1" x14ac:dyDescent="0.15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20714326433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20714326433</v>
      </c>
      <c r="AK36" s="153"/>
      <c r="AL36" s="153"/>
    </row>
    <row r="37" spans="1:38" ht="14.65" customHeight="1" x14ac:dyDescent="0.15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-15941018153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-15941018153</v>
      </c>
      <c r="AK37" s="153"/>
      <c r="AL37" s="153"/>
    </row>
    <row r="38" spans="1:38" ht="14.65" customHeight="1" x14ac:dyDescent="0.15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 t="s">
        <v>12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12</v>
      </c>
      <c r="AK38" s="153"/>
      <c r="AL38" s="153"/>
    </row>
    <row r="39" spans="1:38" ht="14.65" customHeight="1" x14ac:dyDescent="0.15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180849989949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180849989949</v>
      </c>
      <c r="AK39" s="153"/>
      <c r="AL39" s="153"/>
    </row>
    <row r="40" spans="1:38" ht="14.65" customHeight="1" x14ac:dyDescent="0.15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-143344641612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-143344641612</v>
      </c>
      <c r="AK40" s="153"/>
      <c r="AL40" s="153"/>
    </row>
    <row r="41" spans="1:38" ht="14.65" customHeight="1" x14ac:dyDescent="0.15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 t="s">
        <v>12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  <c r="AK41" s="153"/>
      <c r="AL41" s="153"/>
    </row>
    <row r="42" spans="1:38" ht="14.65" customHeight="1" x14ac:dyDescent="0.15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 t="s">
        <v>12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 t="s">
        <v>12</v>
      </c>
      <c r="AK42" s="153"/>
      <c r="AL42" s="153"/>
    </row>
    <row r="43" spans="1:38" ht="14.65" customHeight="1" x14ac:dyDescent="0.15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 t="s">
        <v>12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  <c r="AK43" s="153"/>
      <c r="AL43" s="153"/>
    </row>
    <row r="44" spans="1:38" ht="14.65" customHeight="1" x14ac:dyDescent="0.15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 t="s">
        <v>12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  <c r="AK44" s="153"/>
      <c r="AL44" s="153"/>
    </row>
    <row r="45" spans="1:38" ht="14.65" customHeight="1" x14ac:dyDescent="0.15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450695900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450695900</v>
      </c>
      <c r="AK45" s="153"/>
      <c r="AL45" s="153"/>
    </row>
    <row r="46" spans="1:38" ht="14.65" customHeight="1" x14ac:dyDescent="0.15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6965031238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6965031238</v>
      </c>
      <c r="AK46" s="153"/>
      <c r="AL46" s="153"/>
    </row>
    <row r="47" spans="1:38" ht="14.65" customHeight="1" x14ac:dyDescent="0.15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-5337095821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-5337095821</v>
      </c>
      <c r="AK47" s="153"/>
      <c r="AL47" s="153"/>
    </row>
    <row r="48" spans="1:38" ht="14.65" customHeight="1" x14ac:dyDescent="0.15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 t="s">
        <v>12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  <c r="AK48" s="153"/>
      <c r="AL48" s="153"/>
    </row>
    <row r="49" spans="1:38" ht="14.65" customHeight="1" x14ac:dyDescent="0.15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5127354996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5127354996</v>
      </c>
      <c r="AK49" s="153"/>
      <c r="AL49" s="153"/>
    </row>
    <row r="50" spans="1:38" ht="14.65" customHeight="1" x14ac:dyDescent="0.15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440226662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440226662</v>
      </c>
      <c r="AK50" s="153"/>
      <c r="AL50" s="153"/>
    </row>
    <row r="51" spans="1:38" ht="14.65" customHeight="1" x14ac:dyDescent="0.15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4687128334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4687128334</v>
      </c>
      <c r="AK51" s="153"/>
      <c r="AL51" s="153"/>
    </row>
    <row r="52" spans="1:38" ht="14.65" customHeight="1" x14ac:dyDescent="0.15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50375756546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50375756546</v>
      </c>
      <c r="AK52" s="153"/>
      <c r="AL52" s="153"/>
    </row>
    <row r="53" spans="1:38" ht="14.65" customHeight="1" x14ac:dyDescent="0.15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36726450400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36726450400</v>
      </c>
      <c r="AK53" s="153"/>
      <c r="AL53" s="153"/>
    </row>
    <row r="54" spans="1:38" ht="14.65" customHeight="1" x14ac:dyDescent="0.15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36655250000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36655250000</v>
      </c>
      <c r="AK54" s="153"/>
      <c r="AL54" s="153"/>
    </row>
    <row r="55" spans="1:38" ht="14.65" customHeight="1" x14ac:dyDescent="0.15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71200400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71200400</v>
      </c>
      <c r="AK55" s="153"/>
      <c r="AL55" s="153"/>
    </row>
    <row r="56" spans="1:38" ht="14.65" customHeight="1" x14ac:dyDescent="0.15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 t="s">
        <v>12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 t="s">
        <v>12</v>
      </c>
      <c r="AK56" s="153"/>
      <c r="AL56" s="153"/>
    </row>
    <row r="57" spans="1:38" ht="14.65" customHeight="1" x14ac:dyDescent="0.15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8"/>
      <c r="L57" s="18"/>
      <c r="M57" s="18"/>
      <c r="N57" s="18"/>
      <c r="O57" s="18"/>
      <c r="P57" s="25">
        <v>1370537672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1370537672</v>
      </c>
      <c r="AK57" s="153"/>
      <c r="AL57" s="153"/>
    </row>
    <row r="58" spans="1:38" ht="14.65" customHeight="1" x14ac:dyDescent="0.15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168006270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168006270</v>
      </c>
      <c r="AK58" s="153"/>
      <c r="AL58" s="153"/>
    </row>
    <row r="59" spans="1:38" ht="14.65" customHeight="1" x14ac:dyDescent="0.15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11937692609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11937692609</v>
      </c>
      <c r="AK59" s="153"/>
      <c r="AL59" s="153"/>
    </row>
    <row r="60" spans="1:38" ht="14.65" customHeight="1" x14ac:dyDescent="0.15">
      <c r="A60" s="7" t="s">
        <v>90</v>
      </c>
      <c r="D60" s="24"/>
      <c r="E60" s="19"/>
      <c r="F60" s="19"/>
      <c r="G60" s="19"/>
      <c r="H60" s="19" t="s">
        <v>91</v>
      </c>
      <c r="I60" s="19"/>
      <c r="J60" s="19"/>
      <c r="K60" s="18"/>
      <c r="L60" s="18"/>
      <c r="M60" s="18"/>
      <c r="N60" s="18"/>
      <c r="O60" s="18"/>
      <c r="P60" s="25" t="s">
        <v>12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  <c r="AK60" s="153"/>
      <c r="AL60" s="153"/>
    </row>
    <row r="61" spans="1:38" ht="14.65" customHeight="1" x14ac:dyDescent="0.15">
      <c r="A61" s="7" t="s">
        <v>92</v>
      </c>
      <c r="D61" s="24"/>
      <c r="E61" s="18"/>
      <c r="F61" s="19"/>
      <c r="G61" s="19"/>
      <c r="H61" s="19" t="s">
        <v>45</v>
      </c>
      <c r="I61" s="19"/>
      <c r="J61" s="19"/>
      <c r="K61" s="18"/>
      <c r="L61" s="18"/>
      <c r="M61" s="18"/>
      <c r="N61" s="18"/>
      <c r="O61" s="18"/>
      <c r="P61" s="25">
        <v>11937692609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11937692609</v>
      </c>
      <c r="AK61" s="153"/>
      <c r="AL61" s="153"/>
    </row>
    <row r="62" spans="1:38" ht="14.65" customHeight="1" x14ac:dyDescent="0.15">
      <c r="A62" s="7" t="s">
        <v>93</v>
      </c>
      <c r="D62" s="24"/>
      <c r="E62" s="18"/>
      <c r="F62" s="19"/>
      <c r="G62" s="19" t="s">
        <v>45</v>
      </c>
      <c r="H62" s="19"/>
      <c r="I62" s="19"/>
      <c r="J62" s="19"/>
      <c r="K62" s="18"/>
      <c r="L62" s="18"/>
      <c r="M62" s="18"/>
      <c r="N62" s="18"/>
      <c r="O62" s="18"/>
      <c r="P62" s="25">
        <v>320257095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320257095</v>
      </c>
      <c r="AK62" s="153"/>
      <c r="AL62" s="153"/>
    </row>
    <row r="63" spans="1:38" ht="14.65" customHeight="1" x14ac:dyDescent="0.15">
      <c r="A63" s="7" t="s">
        <v>94</v>
      </c>
      <c r="D63" s="24"/>
      <c r="E63" s="18"/>
      <c r="F63" s="19"/>
      <c r="G63" s="19" t="s">
        <v>95</v>
      </c>
      <c r="H63" s="19"/>
      <c r="I63" s="19"/>
      <c r="J63" s="19"/>
      <c r="K63" s="18"/>
      <c r="L63" s="18"/>
      <c r="M63" s="18"/>
      <c r="N63" s="18"/>
      <c r="O63" s="18"/>
      <c r="P63" s="25">
        <v>-147187500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-147187500</v>
      </c>
      <c r="AK63" s="153"/>
      <c r="AL63" s="153"/>
    </row>
    <row r="64" spans="1:38" ht="14.65" customHeight="1" x14ac:dyDescent="0.15">
      <c r="A64" s="7" t="s">
        <v>96</v>
      </c>
      <c r="D64" s="24"/>
      <c r="E64" s="18" t="s">
        <v>97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14001996662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14001996662</v>
      </c>
      <c r="AK64" s="153"/>
      <c r="AL64" s="153"/>
    </row>
    <row r="65" spans="1:38" ht="14.65" customHeight="1" x14ac:dyDescent="0.15">
      <c r="A65" s="7" t="s">
        <v>98</v>
      </c>
      <c r="D65" s="24"/>
      <c r="E65" s="18"/>
      <c r="F65" s="19" t="s">
        <v>99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4650981496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4650981496</v>
      </c>
      <c r="AK65" s="153"/>
      <c r="AL65" s="153"/>
    </row>
    <row r="66" spans="1:38" ht="14.65" customHeight="1" x14ac:dyDescent="0.15">
      <c r="A66" s="7" t="s">
        <v>100</v>
      </c>
      <c r="D66" s="24"/>
      <c r="E66" s="18"/>
      <c r="F66" s="19" t="s">
        <v>101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1097335173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1097335173</v>
      </c>
      <c r="AK66" s="153"/>
      <c r="AL66" s="153"/>
    </row>
    <row r="67" spans="1:38" ht="14.65" customHeight="1" x14ac:dyDescent="0.15">
      <c r="A67" s="7">
        <v>1500000</v>
      </c>
      <c r="D67" s="24"/>
      <c r="E67" s="18"/>
      <c r="F67" s="19" t="s">
        <v>102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436705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436705</v>
      </c>
      <c r="AK67" s="153"/>
      <c r="AL67" s="153"/>
    </row>
    <row r="68" spans="1:38" ht="14.65" customHeight="1" x14ac:dyDescent="0.15">
      <c r="A68" s="7" t="s">
        <v>103</v>
      </c>
      <c r="D68" s="24"/>
      <c r="E68" s="19"/>
      <c r="F68" s="19" t="s">
        <v>89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8246911082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8246911082</v>
      </c>
      <c r="AK68" s="153"/>
      <c r="AL68" s="153"/>
    </row>
    <row r="69" spans="1:38" ht="14.65" customHeight="1" x14ac:dyDescent="0.15">
      <c r="A69" s="7" t="s">
        <v>104</v>
      </c>
      <c r="D69" s="24"/>
      <c r="E69" s="19"/>
      <c r="F69" s="19"/>
      <c r="G69" s="19" t="s">
        <v>105</v>
      </c>
      <c r="H69" s="19"/>
      <c r="I69" s="19"/>
      <c r="J69" s="19"/>
      <c r="K69" s="18"/>
      <c r="L69" s="18"/>
      <c r="M69" s="18"/>
      <c r="N69" s="18"/>
      <c r="O69" s="18"/>
      <c r="P69" s="25">
        <v>8241828041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8241828041</v>
      </c>
      <c r="AK69" s="153"/>
      <c r="AL69" s="153"/>
    </row>
    <row r="70" spans="1:38" ht="14.65" customHeight="1" x14ac:dyDescent="0.15">
      <c r="A70" s="7" t="s">
        <v>106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5083041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5083041</v>
      </c>
      <c r="AK70" s="153"/>
      <c r="AL70" s="153"/>
    </row>
    <row r="71" spans="1:38" ht="14.65" customHeight="1" x14ac:dyDescent="0.15">
      <c r="A71" s="7" t="s">
        <v>107</v>
      </c>
      <c r="D71" s="24"/>
      <c r="E71" s="19"/>
      <c r="F71" s="19" t="s">
        <v>108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253353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253353</v>
      </c>
      <c r="AK71" s="153"/>
      <c r="AL71" s="153"/>
    </row>
    <row r="72" spans="1:38" ht="14.65" customHeight="1" x14ac:dyDescent="0.15">
      <c r="A72" s="7" t="s">
        <v>109</v>
      </c>
      <c r="D72" s="24"/>
      <c r="E72" s="19"/>
      <c r="F72" s="19" t="s">
        <v>45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8079259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8079259</v>
      </c>
      <c r="AK72" s="153"/>
      <c r="AL72" s="153"/>
    </row>
    <row r="73" spans="1:38" ht="14.65" customHeight="1" x14ac:dyDescent="0.15">
      <c r="A73" s="7" t="s">
        <v>110</v>
      </c>
      <c r="D73" s="24"/>
      <c r="E73" s="19"/>
      <c r="F73" s="38" t="s">
        <v>95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-2000406</v>
      </c>
      <c r="Q73" s="26"/>
      <c r="R73" s="166"/>
      <c r="S73" s="167"/>
      <c r="T73" s="167"/>
      <c r="U73" s="167"/>
      <c r="V73" s="167"/>
      <c r="W73" s="167"/>
      <c r="X73" s="167"/>
      <c r="Y73" s="168"/>
      <c r="Z73" s="40"/>
      <c r="AA73" s="41"/>
      <c r="AD73" s="9">
        <v>-2000406</v>
      </c>
      <c r="AK73" s="153"/>
      <c r="AL73" s="153"/>
    </row>
    <row r="74" spans="1:38" ht="16.5" customHeight="1" thickBot="1" x14ac:dyDescent="0.2">
      <c r="A74" s="7">
        <v>1565000</v>
      </c>
      <c r="B74" s="7" t="s">
        <v>141</v>
      </c>
      <c r="D74" s="24"/>
      <c r="E74" s="19" t="s">
        <v>111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 t="s">
        <v>12</v>
      </c>
      <c r="Q74" s="26"/>
      <c r="R74" s="169" t="s">
        <v>142</v>
      </c>
      <c r="S74" s="170"/>
      <c r="T74" s="170"/>
      <c r="U74" s="170"/>
      <c r="V74" s="170"/>
      <c r="W74" s="170"/>
      <c r="X74" s="170"/>
      <c r="Y74" s="171"/>
      <c r="Z74" s="42">
        <v>443880778653</v>
      </c>
      <c r="AA74" s="43"/>
      <c r="AD74" s="9" t="s">
        <v>12</v>
      </c>
      <c r="AE74" s="9">
        <f>IF(AND(AE24="-",AE25="-",AE26="-"),"-",SUM(AE24,AE25,AE26))</f>
        <v>443880778653</v>
      </c>
      <c r="AK74" s="153"/>
      <c r="AL74" s="153"/>
    </row>
    <row r="75" spans="1:38" ht="14.65" customHeight="1" thickBot="1" x14ac:dyDescent="0.2">
      <c r="A75" s="7" t="s">
        <v>2</v>
      </c>
      <c r="B75" s="7" t="s">
        <v>112</v>
      </c>
      <c r="D75" s="172" t="s">
        <v>3</v>
      </c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4"/>
      <c r="P75" s="44">
        <v>498781151269</v>
      </c>
      <c r="Q75" s="45"/>
      <c r="R75" s="157" t="s">
        <v>255</v>
      </c>
      <c r="S75" s="158"/>
      <c r="T75" s="158"/>
      <c r="U75" s="158"/>
      <c r="V75" s="158"/>
      <c r="W75" s="158"/>
      <c r="X75" s="158"/>
      <c r="Y75" s="175"/>
      <c r="Z75" s="44">
        <v>498781151269</v>
      </c>
      <c r="AA75" s="46"/>
      <c r="AD75" s="9">
        <f>IF(AND(AD7="-",AD64="-",AD74="-"),"-",SUM(AD7,AD64,AD74))</f>
        <v>498781151269</v>
      </c>
      <c r="AE75" s="9">
        <f>IF(AND(AE22="-",AE74="-"),"-",SUM(AE22,AE74))</f>
        <v>498781151269</v>
      </c>
      <c r="AK75" s="153"/>
      <c r="AL75" s="153"/>
    </row>
    <row r="76" spans="1:38" ht="9.75" customHeight="1" x14ac:dyDescent="0.1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38" ht="14.65" customHeight="1" x14ac:dyDescent="0.15">
      <c r="D77" s="48"/>
      <c r="E77" s="49"/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R22:Y22"/>
    <mergeCell ref="R29:Y29"/>
    <mergeCell ref="R73:Y73"/>
    <mergeCell ref="R74:Y74"/>
    <mergeCell ref="D75:O75"/>
    <mergeCell ref="R75:Y75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K41"/>
  <sheetViews>
    <sheetView topLeftCell="B1" zoomScale="85" zoomScaleNormal="85" zoomScaleSheetLayoutView="100" workbookViewId="0">
      <selection activeCell="Z24" sqref="Z24:Z25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37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7" ht="24" x14ac:dyDescent="0.2">
      <c r="C2" s="176" t="s">
        <v>263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53"/>
    </row>
    <row r="3" spans="1:37" ht="17.25" x14ac:dyDescent="0.2">
      <c r="C3" s="177" t="s">
        <v>264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53"/>
    </row>
    <row r="4" spans="1:37" ht="17.25" x14ac:dyDescent="0.2">
      <c r="C4" s="177" t="s">
        <v>265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53"/>
    </row>
    <row r="5" spans="1:37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0</v>
      </c>
      <c r="P5" s="53"/>
    </row>
    <row r="6" spans="1:37" ht="18" thickBot="1" x14ac:dyDescent="0.25">
      <c r="A6" s="52" t="s">
        <v>243</v>
      </c>
      <c r="C6" s="178" t="s">
        <v>1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0" t="s">
        <v>245</v>
      </c>
      <c r="O6" s="181"/>
      <c r="P6" s="53"/>
    </row>
    <row r="7" spans="1:37" x14ac:dyDescent="0.15">
      <c r="A7" s="52" t="s">
        <v>151</v>
      </c>
      <c r="C7" s="56"/>
      <c r="D7" s="57" t="s">
        <v>152</v>
      </c>
      <c r="E7" s="57"/>
      <c r="F7" s="58"/>
      <c r="G7" s="57"/>
      <c r="H7" s="57"/>
      <c r="I7" s="57"/>
      <c r="J7" s="57"/>
      <c r="K7" s="58"/>
      <c r="L7" s="58"/>
      <c r="M7" s="58"/>
      <c r="N7" s="59">
        <v>95556389304</v>
      </c>
      <c r="O7" s="60"/>
      <c r="P7" s="61"/>
      <c r="AK7" s="151"/>
    </row>
    <row r="8" spans="1:37" x14ac:dyDescent="0.15">
      <c r="A8" s="52" t="s">
        <v>153</v>
      </c>
      <c r="C8" s="56"/>
      <c r="D8" s="57"/>
      <c r="E8" s="57" t="s">
        <v>154</v>
      </c>
      <c r="F8" s="57"/>
      <c r="G8" s="57"/>
      <c r="H8" s="57"/>
      <c r="I8" s="57"/>
      <c r="J8" s="57"/>
      <c r="K8" s="58"/>
      <c r="L8" s="58"/>
      <c r="M8" s="58"/>
      <c r="N8" s="59">
        <v>45992998769</v>
      </c>
      <c r="O8" s="62"/>
      <c r="P8" s="61"/>
      <c r="AK8" s="151"/>
    </row>
    <row r="9" spans="1:37" x14ac:dyDescent="0.15">
      <c r="A9" s="52" t="s">
        <v>155</v>
      </c>
      <c r="C9" s="56"/>
      <c r="D9" s="57"/>
      <c r="E9" s="57"/>
      <c r="F9" s="57" t="s">
        <v>156</v>
      </c>
      <c r="G9" s="57"/>
      <c r="H9" s="57"/>
      <c r="I9" s="57"/>
      <c r="J9" s="57"/>
      <c r="K9" s="58"/>
      <c r="L9" s="58"/>
      <c r="M9" s="58"/>
      <c r="N9" s="59">
        <v>12827372731</v>
      </c>
      <c r="O9" s="62"/>
      <c r="P9" s="61"/>
      <c r="AK9" s="151"/>
    </row>
    <row r="10" spans="1:37" x14ac:dyDescent="0.15">
      <c r="A10" s="52" t="s">
        <v>157</v>
      </c>
      <c r="C10" s="56"/>
      <c r="D10" s="57"/>
      <c r="E10" s="57"/>
      <c r="F10" s="57"/>
      <c r="G10" s="57" t="s">
        <v>158</v>
      </c>
      <c r="H10" s="57"/>
      <c r="I10" s="57"/>
      <c r="J10" s="57"/>
      <c r="K10" s="58"/>
      <c r="L10" s="58"/>
      <c r="M10" s="58"/>
      <c r="N10" s="59">
        <v>10378792937</v>
      </c>
      <c r="O10" s="62"/>
      <c r="P10" s="61"/>
      <c r="AK10" s="151"/>
    </row>
    <row r="11" spans="1:37" x14ac:dyDescent="0.15">
      <c r="A11" s="52" t="s">
        <v>159</v>
      </c>
      <c r="C11" s="56"/>
      <c r="D11" s="57"/>
      <c r="E11" s="57"/>
      <c r="F11" s="57"/>
      <c r="G11" s="57" t="s">
        <v>160</v>
      </c>
      <c r="H11" s="57"/>
      <c r="I11" s="57"/>
      <c r="J11" s="57"/>
      <c r="K11" s="58"/>
      <c r="L11" s="58"/>
      <c r="M11" s="58"/>
      <c r="N11" s="59">
        <v>939100632</v>
      </c>
      <c r="O11" s="62"/>
      <c r="P11" s="61"/>
      <c r="AK11" s="151"/>
    </row>
    <row r="12" spans="1:37" x14ac:dyDescent="0.15">
      <c r="A12" s="52" t="s">
        <v>161</v>
      </c>
      <c r="C12" s="56"/>
      <c r="D12" s="57"/>
      <c r="E12" s="57"/>
      <c r="F12" s="57"/>
      <c r="G12" s="57" t="s">
        <v>162</v>
      </c>
      <c r="H12" s="57"/>
      <c r="I12" s="57"/>
      <c r="J12" s="57"/>
      <c r="K12" s="58"/>
      <c r="L12" s="58"/>
      <c r="M12" s="58"/>
      <c r="N12" s="59">
        <v>1263318363</v>
      </c>
      <c r="O12" s="62"/>
      <c r="P12" s="61"/>
      <c r="AK12" s="151"/>
    </row>
    <row r="13" spans="1:37" x14ac:dyDescent="0.15">
      <c r="A13" s="52" t="s">
        <v>163</v>
      </c>
      <c r="C13" s="56"/>
      <c r="D13" s="57"/>
      <c r="E13" s="57"/>
      <c r="F13" s="57"/>
      <c r="G13" s="57" t="s">
        <v>45</v>
      </c>
      <c r="H13" s="57"/>
      <c r="I13" s="57"/>
      <c r="J13" s="57"/>
      <c r="K13" s="58"/>
      <c r="L13" s="58"/>
      <c r="M13" s="58"/>
      <c r="N13" s="59">
        <v>246160799</v>
      </c>
      <c r="O13" s="62"/>
      <c r="P13" s="61"/>
      <c r="AK13" s="151"/>
    </row>
    <row r="14" spans="1:37" x14ac:dyDescent="0.15">
      <c r="A14" s="52" t="s">
        <v>164</v>
      </c>
      <c r="C14" s="56"/>
      <c r="D14" s="57"/>
      <c r="E14" s="57"/>
      <c r="F14" s="57" t="s">
        <v>165</v>
      </c>
      <c r="G14" s="57"/>
      <c r="H14" s="57"/>
      <c r="I14" s="57"/>
      <c r="J14" s="57"/>
      <c r="K14" s="58"/>
      <c r="L14" s="58"/>
      <c r="M14" s="58"/>
      <c r="N14" s="59">
        <v>32122994998</v>
      </c>
      <c r="O14" s="62"/>
      <c r="P14" s="61"/>
      <c r="AK14" s="151"/>
    </row>
    <row r="15" spans="1:37" x14ac:dyDescent="0.15">
      <c r="A15" s="52" t="s">
        <v>166</v>
      </c>
      <c r="C15" s="56"/>
      <c r="D15" s="57"/>
      <c r="E15" s="57"/>
      <c r="F15" s="57"/>
      <c r="G15" s="57" t="s">
        <v>167</v>
      </c>
      <c r="H15" s="57"/>
      <c r="I15" s="57"/>
      <c r="J15" s="57"/>
      <c r="K15" s="58"/>
      <c r="L15" s="58"/>
      <c r="M15" s="58"/>
      <c r="N15" s="59">
        <v>23354572149</v>
      </c>
      <c r="O15" s="62"/>
      <c r="P15" s="61"/>
      <c r="AK15" s="151"/>
    </row>
    <row r="16" spans="1:37" x14ac:dyDescent="0.15">
      <c r="A16" s="52" t="s">
        <v>168</v>
      </c>
      <c r="C16" s="56"/>
      <c r="D16" s="57"/>
      <c r="E16" s="57"/>
      <c r="F16" s="57"/>
      <c r="G16" s="57" t="s">
        <v>169</v>
      </c>
      <c r="H16" s="57"/>
      <c r="I16" s="57"/>
      <c r="J16" s="57"/>
      <c r="K16" s="58"/>
      <c r="L16" s="58"/>
      <c r="M16" s="58"/>
      <c r="N16" s="59">
        <v>884407775</v>
      </c>
      <c r="O16" s="62"/>
      <c r="P16" s="61"/>
      <c r="AK16" s="151"/>
    </row>
    <row r="17" spans="1:37" x14ac:dyDescent="0.15">
      <c r="A17" s="52" t="s">
        <v>170</v>
      </c>
      <c r="C17" s="56"/>
      <c r="D17" s="57"/>
      <c r="E17" s="57"/>
      <c r="F17" s="57"/>
      <c r="G17" s="57" t="s">
        <v>171</v>
      </c>
      <c r="H17" s="57"/>
      <c r="I17" s="57"/>
      <c r="J17" s="57"/>
      <c r="K17" s="58"/>
      <c r="L17" s="58"/>
      <c r="M17" s="58"/>
      <c r="N17" s="59">
        <v>7884015074</v>
      </c>
      <c r="O17" s="62"/>
      <c r="P17" s="61"/>
      <c r="AK17" s="151"/>
    </row>
    <row r="18" spans="1:37" x14ac:dyDescent="0.15">
      <c r="A18" s="52" t="s">
        <v>172</v>
      </c>
      <c r="C18" s="56"/>
      <c r="D18" s="57"/>
      <c r="E18" s="57"/>
      <c r="F18" s="57"/>
      <c r="G18" s="57" t="s">
        <v>45</v>
      </c>
      <c r="H18" s="57"/>
      <c r="I18" s="57"/>
      <c r="J18" s="57"/>
      <c r="K18" s="58"/>
      <c r="L18" s="58"/>
      <c r="M18" s="58"/>
      <c r="N18" s="59" t="s">
        <v>12</v>
      </c>
      <c r="O18" s="62"/>
      <c r="P18" s="61"/>
      <c r="AK18" s="151"/>
    </row>
    <row r="19" spans="1:37" x14ac:dyDescent="0.15">
      <c r="A19" s="52" t="s">
        <v>173</v>
      </c>
      <c r="C19" s="56"/>
      <c r="D19" s="57"/>
      <c r="E19" s="57"/>
      <c r="F19" s="57" t="s">
        <v>174</v>
      </c>
      <c r="G19" s="57"/>
      <c r="H19" s="57"/>
      <c r="I19" s="57"/>
      <c r="J19" s="57"/>
      <c r="K19" s="58"/>
      <c r="L19" s="58"/>
      <c r="M19" s="58"/>
      <c r="N19" s="59">
        <v>1042631040</v>
      </c>
      <c r="O19" s="62"/>
      <c r="P19" s="61"/>
      <c r="AK19" s="151"/>
    </row>
    <row r="20" spans="1:37" x14ac:dyDescent="0.15">
      <c r="A20" s="52" t="s">
        <v>175</v>
      </c>
      <c r="C20" s="56"/>
      <c r="D20" s="57"/>
      <c r="E20" s="57"/>
      <c r="F20" s="58"/>
      <c r="G20" s="58" t="s">
        <v>176</v>
      </c>
      <c r="H20" s="58"/>
      <c r="I20" s="57"/>
      <c r="J20" s="57"/>
      <c r="K20" s="58"/>
      <c r="L20" s="58"/>
      <c r="M20" s="58"/>
      <c r="N20" s="59">
        <v>352370035</v>
      </c>
      <c r="O20" s="62"/>
      <c r="P20" s="61"/>
      <c r="AK20" s="151"/>
    </row>
    <row r="21" spans="1:37" x14ac:dyDescent="0.15">
      <c r="A21" s="52" t="s">
        <v>177</v>
      </c>
      <c r="C21" s="56"/>
      <c r="D21" s="57"/>
      <c r="E21" s="57"/>
      <c r="F21" s="58"/>
      <c r="G21" s="57" t="s">
        <v>178</v>
      </c>
      <c r="H21" s="57"/>
      <c r="I21" s="57"/>
      <c r="J21" s="57"/>
      <c r="K21" s="58"/>
      <c r="L21" s="58"/>
      <c r="M21" s="58"/>
      <c r="N21" s="59">
        <v>137994155</v>
      </c>
      <c r="O21" s="62"/>
      <c r="P21" s="61"/>
      <c r="AK21" s="151"/>
    </row>
    <row r="22" spans="1:37" x14ac:dyDescent="0.15">
      <c r="A22" s="52" t="s">
        <v>179</v>
      </c>
      <c r="C22" s="56"/>
      <c r="D22" s="57"/>
      <c r="E22" s="57"/>
      <c r="F22" s="58"/>
      <c r="G22" s="57" t="s">
        <v>45</v>
      </c>
      <c r="H22" s="57"/>
      <c r="I22" s="57"/>
      <c r="J22" s="57"/>
      <c r="K22" s="58"/>
      <c r="L22" s="58"/>
      <c r="M22" s="58"/>
      <c r="N22" s="59">
        <v>552266850</v>
      </c>
      <c r="O22" s="62"/>
      <c r="P22" s="61"/>
      <c r="AK22" s="151"/>
    </row>
    <row r="23" spans="1:37" x14ac:dyDescent="0.15">
      <c r="A23" s="52" t="s">
        <v>180</v>
      </c>
      <c r="C23" s="56"/>
      <c r="D23" s="57"/>
      <c r="E23" s="58" t="s">
        <v>181</v>
      </c>
      <c r="F23" s="58"/>
      <c r="G23" s="57"/>
      <c r="H23" s="57"/>
      <c r="I23" s="57"/>
      <c r="J23" s="57"/>
      <c r="K23" s="58"/>
      <c r="L23" s="58"/>
      <c r="M23" s="58"/>
      <c r="N23" s="59">
        <v>49563390535</v>
      </c>
      <c r="O23" s="62"/>
      <c r="P23" s="61"/>
      <c r="AK23" s="151"/>
    </row>
    <row r="24" spans="1:37" x14ac:dyDescent="0.15">
      <c r="A24" s="52" t="s">
        <v>182</v>
      </c>
      <c r="C24" s="56"/>
      <c r="D24" s="57"/>
      <c r="E24" s="57"/>
      <c r="F24" s="57" t="s">
        <v>183</v>
      </c>
      <c r="G24" s="57"/>
      <c r="H24" s="57"/>
      <c r="I24" s="57"/>
      <c r="J24" s="57"/>
      <c r="K24" s="58"/>
      <c r="L24" s="58"/>
      <c r="M24" s="58"/>
      <c r="N24" s="59">
        <v>36440977886</v>
      </c>
      <c r="O24" s="62"/>
      <c r="P24" s="61"/>
      <c r="AK24" s="151"/>
    </row>
    <row r="25" spans="1:37" x14ac:dyDescent="0.15">
      <c r="A25" s="52" t="s">
        <v>184</v>
      </c>
      <c r="C25" s="56"/>
      <c r="D25" s="57"/>
      <c r="E25" s="57"/>
      <c r="F25" s="57" t="s">
        <v>185</v>
      </c>
      <c r="G25" s="57"/>
      <c r="H25" s="57"/>
      <c r="I25" s="57"/>
      <c r="J25" s="57"/>
      <c r="K25" s="58"/>
      <c r="L25" s="58"/>
      <c r="M25" s="58"/>
      <c r="N25" s="59">
        <v>12751233718</v>
      </c>
      <c r="O25" s="62"/>
      <c r="P25" s="61"/>
      <c r="AK25" s="151"/>
    </row>
    <row r="26" spans="1:37" x14ac:dyDescent="0.15">
      <c r="A26" s="52" t="s">
        <v>186</v>
      </c>
      <c r="C26" s="56"/>
      <c r="D26" s="57"/>
      <c r="E26" s="57"/>
      <c r="F26" s="57" t="s">
        <v>187</v>
      </c>
      <c r="G26" s="57"/>
      <c r="H26" s="57"/>
      <c r="I26" s="57"/>
      <c r="J26" s="57"/>
      <c r="K26" s="58"/>
      <c r="L26" s="58"/>
      <c r="M26" s="58"/>
      <c r="N26" s="59" t="s">
        <v>12</v>
      </c>
      <c r="O26" s="62"/>
      <c r="P26" s="61"/>
      <c r="AK26" s="151"/>
    </row>
    <row r="27" spans="1:37" x14ac:dyDescent="0.15">
      <c r="A27" s="52" t="s">
        <v>188</v>
      </c>
      <c r="C27" s="56"/>
      <c r="D27" s="57"/>
      <c r="E27" s="57"/>
      <c r="F27" s="57" t="s">
        <v>45</v>
      </c>
      <c r="G27" s="57"/>
      <c r="H27" s="57"/>
      <c r="I27" s="57"/>
      <c r="J27" s="57"/>
      <c r="K27" s="58"/>
      <c r="L27" s="58"/>
      <c r="M27" s="58"/>
      <c r="N27" s="59">
        <v>371178931</v>
      </c>
      <c r="O27" s="62"/>
      <c r="P27" s="61"/>
      <c r="AK27" s="151"/>
    </row>
    <row r="28" spans="1:37" x14ac:dyDescent="0.15">
      <c r="A28" s="52" t="s">
        <v>189</v>
      </c>
      <c r="C28" s="56"/>
      <c r="D28" s="57" t="s">
        <v>190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7068474256</v>
      </c>
      <c r="O28" s="62"/>
      <c r="P28" s="61"/>
      <c r="AK28" s="151"/>
    </row>
    <row r="29" spans="1:37" x14ac:dyDescent="0.15">
      <c r="A29" s="52" t="s">
        <v>191</v>
      </c>
      <c r="C29" s="56"/>
      <c r="D29" s="57"/>
      <c r="E29" s="57" t="s">
        <v>192</v>
      </c>
      <c r="F29" s="57"/>
      <c r="G29" s="57"/>
      <c r="H29" s="57"/>
      <c r="I29" s="57"/>
      <c r="J29" s="57"/>
      <c r="K29" s="63"/>
      <c r="L29" s="63"/>
      <c r="M29" s="63"/>
      <c r="N29" s="59">
        <v>4171824933</v>
      </c>
      <c r="O29" s="62"/>
      <c r="P29" s="61"/>
      <c r="AK29" s="151"/>
    </row>
    <row r="30" spans="1:37" x14ac:dyDescent="0.15">
      <c r="A30" s="52" t="s">
        <v>193</v>
      </c>
      <c r="C30" s="56"/>
      <c r="D30" s="57"/>
      <c r="E30" s="57" t="s">
        <v>45</v>
      </c>
      <c r="F30" s="57"/>
      <c r="G30" s="58"/>
      <c r="H30" s="57"/>
      <c r="I30" s="57"/>
      <c r="J30" s="57"/>
      <c r="K30" s="63"/>
      <c r="L30" s="63"/>
      <c r="M30" s="63"/>
      <c r="N30" s="59">
        <v>2896649323</v>
      </c>
      <c r="O30" s="62"/>
      <c r="P30" s="61"/>
      <c r="AK30" s="151"/>
    </row>
    <row r="31" spans="1:37" x14ac:dyDescent="0.15">
      <c r="A31" s="52" t="s">
        <v>149</v>
      </c>
      <c r="C31" s="64" t="s">
        <v>150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-88487915048</v>
      </c>
      <c r="O31" s="68"/>
      <c r="P31" s="61"/>
      <c r="AK31" s="151"/>
    </row>
    <row r="32" spans="1:37" x14ac:dyDescent="0.15">
      <c r="A32" s="52" t="s">
        <v>196</v>
      </c>
      <c r="C32" s="56"/>
      <c r="D32" s="57" t="s">
        <v>197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1501671596</v>
      </c>
      <c r="O32" s="60"/>
      <c r="P32" s="61"/>
      <c r="AK32" s="151"/>
    </row>
    <row r="33" spans="1:37" x14ac:dyDescent="0.15">
      <c r="A33" s="52" t="s">
        <v>198</v>
      </c>
      <c r="C33" s="56"/>
      <c r="D33" s="57"/>
      <c r="E33" s="58" t="s">
        <v>199</v>
      </c>
      <c r="F33" s="58"/>
      <c r="G33" s="57"/>
      <c r="H33" s="57"/>
      <c r="I33" s="57"/>
      <c r="J33" s="57"/>
      <c r="K33" s="58"/>
      <c r="L33" s="58"/>
      <c r="M33" s="58"/>
      <c r="N33" s="59">
        <v>1501609898</v>
      </c>
      <c r="O33" s="62"/>
      <c r="P33" s="61"/>
      <c r="AK33" s="151"/>
    </row>
    <row r="34" spans="1:37" x14ac:dyDescent="0.15">
      <c r="A34" s="52" t="s">
        <v>200</v>
      </c>
      <c r="C34" s="56"/>
      <c r="D34" s="57"/>
      <c r="E34" s="58" t="s">
        <v>201</v>
      </c>
      <c r="F34" s="58"/>
      <c r="G34" s="57"/>
      <c r="H34" s="57"/>
      <c r="I34" s="57"/>
      <c r="J34" s="57"/>
      <c r="K34" s="58"/>
      <c r="L34" s="58"/>
      <c r="M34" s="58"/>
      <c r="N34" s="59">
        <v>61698</v>
      </c>
      <c r="O34" s="62"/>
      <c r="P34" s="61"/>
      <c r="AK34" s="151"/>
    </row>
    <row r="35" spans="1:37" x14ac:dyDescent="0.15">
      <c r="A35" s="52" t="s">
        <v>202</v>
      </c>
      <c r="C35" s="56"/>
      <c r="D35" s="57"/>
      <c r="E35" s="57" t="s">
        <v>203</v>
      </c>
      <c r="F35" s="57"/>
      <c r="G35" s="57"/>
      <c r="H35" s="57"/>
      <c r="I35" s="57"/>
      <c r="J35" s="57"/>
      <c r="K35" s="58"/>
      <c r="L35" s="58"/>
      <c r="M35" s="58"/>
      <c r="N35" s="59" t="s">
        <v>12</v>
      </c>
      <c r="O35" s="62"/>
      <c r="P35" s="61"/>
      <c r="AK35" s="151"/>
    </row>
    <row r="36" spans="1:37" x14ac:dyDescent="0.15">
      <c r="A36" s="52" t="s">
        <v>204</v>
      </c>
      <c r="C36" s="56"/>
      <c r="D36" s="57"/>
      <c r="E36" s="57" t="s">
        <v>45</v>
      </c>
      <c r="F36" s="57"/>
      <c r="G36" s="57"/>
      <c r="H36" s="57"/>
      <c r="I36" s="57"/>
      <c r="J36" s="57"/>
      <c r="K36" s="58"/>
      <c r="L36" s="58"/>
      <c r="M36" s="58"/>
      <c r="N36" s="59" t="s">
        <v>12</v>
      </c>
      <c r="O36" s="62"/>
      <c r="P36" s="61"/>
      <c r="AK36" s="151"/>
    </row>
    <row r="37" spans="1:37" x14ac:dyDescent="0.15">
      <c r="A37" s="52" t="s">
        <v>205</v>
      </c>
      <c r="C37" s="56"/>
      <c r="D37" s="57" t="s">
        <v>206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100080714</v>
      </c>
      <c r="O37" s="60"/>
      <c r="P37" s="61"/>
      <c r="AK37" s="151"/>
    </row>
    <row r="38" spans="1:37" x14ac:dyDescent="0.15">
      <c r="A38" s="52" t="s">
        <v>207</v>
      </c>
      <c r="C38" s="56"/>
      <c r="D38" s="57"/>
      <c r="E38" s="57" t="s">
        <v>208</v>
      </c>
      <c r="F38" s="57"/>
      <c r="G38" s="57"/>
      <c r="H38" s="57"/>
      <c r="I38" s="57"/>
      <c r="J38" s="57"/>
      <c r="K38" s="63"/>
      <c r="L38" s="63"/>
      <c r="M38" s="63"/>
      <c r="N38" s="59">
        <v>100056798</v>
      </c>
      <c r="O38" s="62"/>
      <c r="P38" s="61"/>
      <c r="AK38" s="151"/>
    </row>
    <row r="39" spans="1:37" ht="14.25" thickBot="1" x14ac:dyDescent="0.2">
      <c r="A39" s="52" t="s">
        <v>209</v>
      </c>
      <c r="C39" s="56"/>
      <c r="D39" s="57"/>
      <c r="E39" s="57" t="s">
        <v>45</v>
      </c>
      <c r="F39" s="57"/>
      <c r="G39" s="57"/>
      <c r="H39" s="57"/>
      <c r="I39" s="57"/>
      <c r="J39" s="57"/>
      <c r="K39" s="63"/>
      <c r="L39" s="63"/>
      <c r="M39" s="63"/>
      <c r="N39" s="59">
        <v>23916</v>
      </c>
      <c r="O39" s="62"/>
      <c r="P39" s="61"/>
      <c r="AK39" s="151"/>
    </row>
    <row r="40" spans="1:37" ht="14.25" thickBot="1" x14ac:dyDescent="0.2">
      <c r="A40" s="52" t="s">
        <v>194</v>
      </c>
      <c r="C40" s="69" t="s">
        <v>195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-89889505930</v>
      </c>
      <c r="O40" s="73"/>
      <c r="P40" s="61"/>
      <c r="AK40" s="151"/>
    </row>
    <row r="41" spans="1:37" s="75" customFormat="1" ht="3.75" customHeight="1" x14ac:dyDescent="0.15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9"/>
  <sheetViews>
    <sheetView showGridLines="0" view="pageBreakPreview" topLeftCell="B1" zoomScaleNormal="85" zoomScaleSheetLayoutView="100" workbookViewId="0">
      <selection activeCell="AA25" sqref="AA25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customWidth="1"/>
    <col min="18" max="18" width="3" style="82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182" t="s">
        <v>266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</row>
    <row r="3" spans="1:24" ht="17.25" x14ac:dyDescent="0.2">
      <c r="B3" s="83"/>
      <c r="C3" s="183" t="s">
        <v>264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</row>
    <row r="4" spans="1:24" ht="17.25" x14ac:dyDescent="0.2">
      <c r="B4" s="83"/>
      <c r="C4" s="183" t="s">
        <v>265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85"/>
      <c r="Q5" s="85"/>
      <c r="R5" s="86" t="s">
        <v>0</v>
      </c>
    </row>
    <row r="6" spans="1:24" ht="12.75" customHeight="1" x14ac:dyDescent="0.15">
      <c r="B6" s="87"/>
      <c r="C6" s="184" t="s">
        <v>1</v>
      </c>
      <c r="D6" s="185"/>
      <c r="E6" s="185"/>
      <c r="F6" s="185"/>
      <c r="G6" s="185"/>
      <c r="H6" s="185"/>
      <c r="I6" s="185"/>
      <c r="J6" s="186"/>
      <c r="K6" s="190" t="s">
        <v>256</v>
      </c>
      <c r="L6" s="185"/>
      <c r="M6" s="88"/>
      <c r="N6" s="88"/>
      <c r="O6" s="88"/>
      <c r="P6" s="88"/>
      <c r="Q6" s="88"/>
      <c r="R6" s="89"/>
    </row>
    <row r="7" spans="1:24" ht="29.25" customHeight="1" thickBot="1" x14ac:dyDescent="0.2">
      <c r="A7" s="80" t="s">
        <v>243</v>
      </c>
      <c r="B7" s="87"/>
      <c r="C7" s="187"/>
      <c r="D7" s="188"/>
      <c r="E7" s="188"/>
      <c r="F7" s="188"/>
      <c r="G7" s="188"/>
      <c r="H7" s="188"/>
      <c r="I7" s="188"/>
      <c r="J7" s="189"/>
      <c r="K7" s="191"/>
      <c r="L7" s="188"/>
      <c r="M7" s="192" t="s">
        <v>257</v>
      </c>
      <c r="N7" s="193"/>
      <c r="O7" s="192" t="s">
        <v>258</v>
      </c>
      <c r="P7" s="193"/>
      <c r="Q7" s="192" t="s">
        <v>148</v>
      </c>
      <c r="R7" s="194"/>
    </row>
    <row r="8" spans="1:24" ht="15.95" customHeight="1" x14ac:dyDescent="0.15">
      <c r="A8" s="80" t="s">
        <v>210</v>
      </c>
      <c r="B8" s="90"/>
      <c r="C8" s="91" t="s">
        <v>211</v>
      </c>
      <c r="D8" s="92"/>
      <c r="E8" s="92"/>
      <c r="F8" s="92"/>
      <c r="G8" s="92"/>
      <c r="H8" s="92"/>
      <c r="I8" s="92"/>
      <c r="J8" s="93"/>
      <c r="K8" s="94">
        <v>445928457021</v>
      </c>
      <c r="L8" s="95"/>
      <c r="M8" s="94">
        <v>496160381509</v>
      </c>
      <c r="N8" s="96"/>
      <c r="O8" s="94">
        <v>-50231924488</v>
      </c>
      <c r="P8" s="96"/>
      <c r="Q8" s="97" t="s">
        <v>12</v>
      </c>
      <c r="R8" s="98"/>
      <c r="U8" s="152" t="str">
        <f t="shared" ref="U8:U13" si="0">IF(COUNTIF(V8:X8,"-")=COUNTA(V8:X8),"-",SUM(V8:X8))</f>
        <v>-</v>
      </c>
      <c r="V8" s="152" t="s">
        <v>12</v>
      </c>
      <c r="W8" s="152" t="s">
        <v>12</v>
      </c>
      <c r="X8" s="152" t="s">
        <v>12</v>
      </c>
    </row>
    <row r="9" spans="1:24" ht="15.95" customHeight="1" x14ac:dyDescent="0.15">
      <c r="A9" s="80" t="s">
        <v>212</v>
      </c>
      <c r="B9" s="90"/>
      <c r="C9" s="24"/>
      <c r="D9" s="19" t="s">
        <v>213</v>
      </c>
      <c r="E9" s="19"/>
      <c r="F9" s="19"/>
      <c r="G9" s="19"/>
      <c r="H9" s="19"/>
      <c r="I9" s="19"/>
      <c r="J9" s="99"/>
      <c r="K9" s="100">
        <v>-89889505930</v>
      </c>
      <c r="L9" s="101"/>
      <c r="M9" s="199"/>
      <c r="N9" s="200"/>
      <c r="O9" s="100">
        <v>-89889505930</v>
      </c>
      <c r="P9" s="102"/>
      <c r="Q9" s="103" t="s">
        <v>12</v>
      </c>
      <c r="R9" s="104"/>
      <c r="U9" s="152" t="str">
        <f t="shared" si="0"/>
        <v>-</v>
      </c>
      <c r="V9" s="152" t="s">
        <v>12</v>
      </c>
      <c r="W9" s="152" t="s">
        <v>12</v>
      </c>
      <c r="X9" s="152" t="s">
        <v>12</v>
      </c>
    </row>
    <row r="10" spans="1:24" ht="15.95" customHeight="1" x14ac:dyDescent="0.15">
      <c r="A10" s="80" t="s">
        <v>214</v>
      </c>
      <c r="B10" s="87"/>
      <c r="C10" s="105"/>
      <c r="D10" s="99" t="s">
        <v>215</v>
      </c>
      <c r="E10" s="99"/>
      <c r="F10" s="99"/>
      <c r="G10" s="99"/>
      <c r="H10" s="99"/>
      <c r="I10" s="99"/>
      <c r="J10" s="99"/>
      <c r="K10" s="100">
        <v>88323668535</v>
      </c>
      <c r="L10" s="101"/>
      <c r="M10" s="201"/>
      <c r="N10" s="202"/>
      <c r="O10" s="100">
        <v>88323668535</v>
      </c>
      <c r="P10" s="102"/>
      <c r="Q10" s="103" t="s">
        <v>12</v>
      </c>
      <c r="R10" s="106"/>
      <c r="U10" s="152" t="str">
        <f t="shared" si="0"/>
        <v>-</v>
      </c>
      <c r="V10" s="152" t="s">
        <v>12</v>
      </c>
      <c r="W10" s="152" t="str">
        <f>IF(COUNTIF(W11:W12,"-")=COUNTA(W11:W12),"-",SUM(W11:W12))</f>
        <v>-</v>
      </c>
      <c r="X10" s="152" t="str">
        <f>IF(COUNTIF(X11:X12,"-")=COUNTA(X11:X12),"-",SUM(X11:X12))</f>
        <v>-</v>
      </c>
    </row>
    <row r="11" spans="1:24" ht="15.95" customHeight="1" x14ac:dyDescent="0.15">
      <c r="A11" s="80" t="s">
        <v>216</v>
      </c>
      <c r="B11" s="87"/>
      <c r="C11" s="107"/>
      <c r="D11" s="99"/>
      <c r="E11" s="108" t="s">
        <v>217</v>
      </c>
      <c r="F11" s="108"/>
      <c r="G11" s="108"/>
      <c r="H11" s="108"/>
      <c r="I11" s="108"/>
      <c r="J11" s="99"/>
      <c r="K11" s="100">
        <v>63113064641</v>
      </c>
      <c r="L11" s="101"/>
      <c r="M11" s="201"/>
      <c r="N11" s="202"/>
      <c r="O11" s="100">
        <v>63113064641</v>
      </c>
      <c r="P11" s="102"/>
      <c r="Q11" s="103" t="s">
        <v>12</v>
      </c>
      <c r="R11" s="106"/>
      <c r="U11" s="152" t="str">
        <f t="shared" si="0"/>
        <v>-</v>
      </c>
      <c r="V11" s="152" t="s">
        <v>12</v>
      </c>
      <c r="W11" s="152" t="s">
        <v>12</v>
      </c>
      <c r="X11" s="152" t="s">
        <v>12</v>
      </c>
    </row>
    <row r="12" spans="1:24" ht="15.95" customHeight="1" x14ac:dyDescent="0.15">
      <c r="A12" s="80" t="s">
        <v>218</v>
      </c>
      <c r="B12" s="87"/>
      <c r="C12" s="109"/>
      <c r="D12" s="110"/>
      <c r="E12" s="110" t="s">
        <v>219</v>
      </c>
      <c r="F12" s="110"/>
      <c r="G12" s="110"/>
      <c r="H12" s="110"/>
      <c r="I12" s="110"/>
      <c r="J12" s="111"/>
      <c r="K12" s="112">
        <v>25210603894</v>
      </c>
      <c r="L12" s="113"/>
      <c r="M12" s="203"/>
      <c r="N12" s="204"/>
      <c r="O12" s="112">
        <v>25210603894</v>
      </c>
      <c r="P12" s="114"/>
      <c r="Q12" s="115" t="s">
        <v>12</v>
      </c>
      <c r="R12" s="116"/>
      <c r="U12" s="152" t="str">
        <f t="shared" si="0"/>
        <v>-</v>
      </c>
      <c r="V12" s="152" t="s">
        <v>12</v>
      </c>
      <c r="W12" s="152" t="s">
        <v>12</v>
      </c>
      <c r="X12" s="152" t="s">
        <v>12</v>
      </c>
    </row>
    <row r="13" spans="1:24" ht="15.95" customHeight="1" x14ac:dyDescent="0.15">
      <c r="A13" s="80" t="s">
        <v>220</v>
      </c>
      <c r="B13" s="87"/>
      <c r="C13" s="117"/>
      <c r="D13" s="118" t="s">
        <v>221</v>
      </c>
      <c r="E13" s="119"/>
      <c r="F13" s="118"/>
      <c r="G13" s="118"/>
      <c r="H13" s="118"/>
      <c r="I13" s="118"/>
      <c r="J13" s="120"/>
      <c r="K13" s="121">
        <v>-1565837395</v>
      </c>
      <c r="L13" s="122"/>
      <c r="M13" s="205"/>
      <c r="N13" s="206"/>
      <c r="O13" s="121">
        <v>-1565837395</v>
      </c>
      <c r="P13" s="123"/>
      <c r="Q13" s="124" t="s">
        <v>12</v>
      </c>
      <c r="R13" s="125"/>
      <c r="U13" s="152" t="str">
        <f t="shared" si="0"/>
        <v>-</v>
      </c>
      <c r="V13" s="152" t="s">
        <v>12</v>
      </c>
      <c r="W13" s="152" t="str">
        <f>IF(COUNTIF(W9:W10,"-")=COUNTA(W9:W10),"-",SUM(W9:W10))</f>
        <v>-</v>
      </c>
      <c r="X13" s="152" t="str">
        <f>IF(COUNTIF(X9:X10,"-")=COUNTA(X9:X10),"-",SUM(X9:X10))</f>
        <v>-</v>
      </c>
    </row>
    <row r="14" spans="1:24" ht="15.95" customHeight="1" x14ac:dyDescent="0.15">
      <c r="A14" s="80" t="s">
        <v>222</v>
      </c>
      <c r="B14" s="87"/>
      <c r="C14" s="24"/>
      <c r="D14" s="126" t="s">
        <v>259</v>
      </c>
      <c r="E14" s="126"/>
      <c r="F14" s="126"/>
      <c r="G14" s="108"/>
      <c r="H14" s="108"/>
      <c r="I14" s="108"/>
      <c r="J14" s="99"/>
      <c r="K14" s="195"/>
      <c r="L14" s="196"/>
      <c r="M14" s="100"/>
      <c r="N14" s="102"/>
      <c r="O14" s="100"/>
      <c r="P14" s="102"/>
      <c r="Q14" s="207"/>
      <c r="R14" s="208"/>
      <c r="U14" s="152" t="s">
        <v>12</v>
      </c>
      <c r="V14" s="152" t="str">
        <f>IF(COUNTA(V15:V18)=COUNTIF(V15:V18,"-"),"-",SUM(V15,V17,V16,V18))</f>
        <v>-</v>
      </c>
      <c r="W14" s="152" t="str">
        <f>IF(COUNTA(W15:W18)=COUNTIF(W15:W18,"-"),"-",SUM(W15,W17,W16,W18))</f>
        <v>-</v>
      </c>
      <c r="X14" s="152" t="s">
        <v>12</v>
      </c>
    </row>
    <row r="15" spans="1:24" ht="15.95" customHeight="1" x14ac:dyDescent="0.15">
      <c r="A15" s="80" t="s">
        <v>223</v>
      </c>
      <c r="B15" s="87"/>
      <c r="C15" s="24"/>
      <c r="D15" s="126"/>
      <c r="E15" s="126" t="s">
        <v>224</v>
      </c>
      <c r="F15" s="108"/>
      <c r="G15" s="108"/>
      <c r="H15" s="108"/>
      <c r="I15" s="108"/>
      <c r="J15" s="99"/>
      <c r="K15" s="195"/>
      <c r="L15" s="196"/>
      <c r="M15" s="100"/>
      <c r="N15" s="102"/>
      <c r="O15" s="100"/>
      <c r="P15" s="102"/>
      <c r="Q15" s="197"/>
      <c r="R15" s="198"/>
      <c r="U15" s="152" t="s">
        <v>12</v>
      </c>
      <c r="V15" s="152" t="s">
        <v>12</v>
      </c>
      <c r="W15" s="152" t="s">
        <v>12</v>
      </c>
      <c r="X15" s="152" t="s">
        <v>12</v>
      </c>
    </row>
    <row r="16" spans="1:24" ht="15.95" customHeight="1" x14ac:dyDescent="0.15">
      <c r="A16" s="80" t="s">
        <v>225</v>
      </c>
      <c r="B16" s="87"/>
      <c r="C16" s="24"/>
      <c r="D16" s="126"/>
      <c r="E16" s="126" t="s">
        <v>226</v>
      </c>
      <c r="F16" s="126"/>
      <c r="G16" s="108"/>
      <c r="H16" s="108"/>
      <c r="I16" s="108"/>
      <c r="J16" s="99"/>
      <c r="K16" s="195"/>
      <c r="L16" s="196"/>
      <c r="M16" s="100"/>
      <c r="N16" s="102"/>
      <c r="O16" s="100"/>
      <c r="P16" s="102"/>
      <c r="Q16" s="197"/>
      <c r="R16" s="198"/>
      <c r="U16" s="152" t="s">
        <v>12</v>
      </c>
      <c r="V16" s="152" t="s">
        <v>12</v>
      </c>
      <c r="W16" s="152" t="s">
        <v>12</v>
      </c>
      <c r="X16" s="152" t="s">
        <v>12</v>
      </c>
    </row>
    <row r="17" spans="1:24" ht="15.95" customHeight="1" x14ac:dyDescent="0.15">
      <c r="A17" s="80" t="s">
        <v>227</v>
      </c>
      <c r="B17" s="87"/>
      <c r="C17" s="24"/>
      <c r="D17" s="126"/>
      <c r="E17" s="126" t="s">
        <v>228</v>
      </c>
      <c r="F17" s="126"/>
      <c r="G17" s="108"/>
      <c r="H17" s="108"/>
      <c r="I17" s="108"/>
      <c r="J17" s="99"/>
      <c r="K17" s="195"/>
      <c r="L17" s="196"/>
      <c r="M17" s="100"/>
      <c r="N17" s="102"/>
      <c r="O17" s="100"/>
      <c r="P17" s="102"/>
      <c r="Q17" s="197"/>
      <c r="R17" s="198"/>
      <c r="U17" s="152" t="s">
        <v>12</v>
      </c>
      <c r="V17" s="152" t="s">
        <v>12</v>
      </c>
      <c r="W17" s="152" t="s">
        <v>12</v>
      </c>
      <c r="X17" s="152" t="s">
        <v>12</v>
      </c>
    </row>
    <row r="18" spans="1:24" ht="15.95" customHeight="1" x14ac:dyDescent="0.15">
      <c r="A18" s="80" t="s">
        <v>229</v>
      </c>
      <c r="B18" s="87"/>
      <c r="C18" s="24"/>
      <c r="D18" s="126"/>
      <c r="E18" s="126" t="s">
        <v>230</v>
      </c>
      <c r="F18" s="126"/>
      <c r="G18" s="108"/>
      <c r="H18" s="20"/>
      <c r="I18" s="108"/>
      <c r="J18" s="99"/>
      <c r="K18" s="195"/>
      <c r="L18" s="196"/>
      <c r="M18" s="100"/>
      <c r="N18" s="102"/>
      <c r="O18" s="100"/>
      <c r="P18" s="102"/>
      <c r="Q18" s="197"/>
      <c r="R18" s="198"/>
      <c r="U18" s="152" t="s">
        <v>12</v>
      </c>
      <c r="V18" s="152" t="s">
        <v>12</v>
      </c>
      <c r="W18" s="152" t="s">
        <v>12</v>
      </c>
      <c r="X18" s="152" t="s">
        <v>12</v>
      </c>
    </row>
    <row r="19" spans="1:24" ht="15.95" customHeight="1" x14ac:dyDescent="0.15">
      <c r="A19" s="80" t="s">
        <v>231</v>
      </c>
      <c r="B19" s="87"/>
      <c r="C19" s="24"/>
      <c r="D19" s="126" t="s">
        <v>232</v>
      </c>
      <c r="E19" s="108"/>
      <c r="F19" s="108"/>
      <c r="G19" s="108"/>
      <c r="H19" s="108"/>
      <c r="I19" s="108"/>
      <c r="J19" s="99"/>
      <c r="K19" s="100">
        <v>3300000000</v>
      </c>
      <c r="L19" s="101"/>
      <c r="M19" s="100"/>
      <c r="N19" s="102"/>
      <c r="O19" s="201"/>
      <c r="P19" s="202"/>
      <c r="Q19" s="201"/>
      <c r="R19" s="209"/>
      <c r="U19" s="152" t="str">
        <f t="shared" ref="U19:U26" si="1">IF(COUNTIF(V19:X19,"-")=COUNTA(V19:X19),"-",SUM(V19:X19))</f>
        <v>-</v>
      </c>
      <c r="V19" s="152" t="s">
        <v>12</v>
      </c>
      <c r="W19" s="152" t="s">
        <v>12</v>
      </c>
      <c r="X19" s="152" t="s">
        <v>12</v>
      </c>
    </row>
    <row r="20" spans="1:24" ht="15.95" customHeight="1" x14ac:dyDescent="0.15">
      <c r="A20" s="80" t="s">
        <v>233</v>
      </c>
      <c r="B20" s="87"/>
      <c r="C20" s="24"/>
      <c r="D20" s="126" t="s">
        <v>234</v>
      </c>
      <c r="E20" s="126"/>
      <c r="F20" s="108"/>
      <c r="G20" s="108"/>
      <c r="H20" s="108"/>
      <c r="I20" s="108"/>
      <c r="J20" s="99"/>
      <c r="K20" s="100">
        <v>-518938119</v>
      </c>
      <c r="L20" s="101"/>
      <c r="M20" s="100"/>
      <c r="N20" s="102"/>
      <c r="O20" s="201"/>
      <c r="P20" s="202"/>
      <c r="Q20" s="201"/>
      <c r="R20" s="209"/>
      <c r="U20" s="152" t="str">
        <f t="shared" si="1"/>
        <v>-</v>
      </c>
      <c r="V20" s="152" t="s">
        <v>12</v>
      </c>
      <c r="W20" s="152" t="s">
        <v>12</v>
      </c>
      <c r="X20" s="152" t="s">
        <v>12</v>
      </c>
    </row>
    <row r="21" spans="1:24" ht="15.95" customHeight="1" x14ac:dyDescent="0.15">
      <c r="A21" s="80" t="s">
        <v>260</v>
      </c>
      <c r="B21" s="87"/>
      <c r="C21" s="24"/>
      <c r="D21" s="126" t="s">
        <v>235</v>
      </c>
      <c r="E21" s="126"/>
      <c r="F21" s="108"/>
      <c r="G21" s="108"/>
      <c r="H21" s="108"/>
      <c r="I21" s="108"/>
      <c r="J21" s="99"/>
      <c r="K21" s="100" t="s">
        <v>12</v>
      </c>
      <c r="L21" s="127"/>
      <c r="M21" s="201"/>
      <c r="N21" s="202"/>
      <c r="O21" s="201"/>
      <c r="P21" s="202"/>
      <c r="Q21" s="103"/>
      <c r="R21" s="106"/>
      <c r="U21" s="152" t="str">
        <f t="shared" si="1"/>
        <v>-</v>
      </c>
      <c r="V21" s="152" t="s">
        <v>12</v>
      </c>
      <c r="W21" s="152" t="s">
        <v>12</v>
      </c>
      <c r="X21" s="152" t="s">
        <v>12</v>
      </c>
    </row>
    <row r="22" spans="1:24" ht="15.95" customHeight="1" x14ac:dyDescent="0.15">
      <c r="A22" s="80" t="s">
        <v>261</v>
      </c>
      <c r="B22" s="87"/>
      <c r="C22" s="24"/>
      <c r="D22" s="126" t="s">
        <v>236</v>
      </c>
      <c r="E22" s="126"/>
      <c r="F22" s="108"/>
      <c r="G22" s="108"/>
      <c r="H22" s="108"/>
      <c r="I22" s="108"/>
      <c r="J22" s="99"/>
      <c r="K22" s="100" t="s">
        <v>12</v>
      </c>
      <c r="L22" s="127"/>
      <c r="M22" s="201"/>
      <c r="N22" s="202"/>
      <c r="O22" s="201"/>
      <c r="P22" s="202"/>
      <c r="Q22" s="103"/>
      <c r="R22" s="106"/>
      <c r="U22" s="152" t="str">
        <f t="shared" si="1"/>
        <v>-</v>
      </c>
      <c r="V22" s="152" t="s">
        <v>12</v>
      </c>
      <c r="W22" s="152" t="s">
        <v>12</v>
      </c>
      <c r="X22" s="152" t="s">
        <v>12</v>
      </c>
    </row>
    <row r="23" spans="1:24" ht="15.95" customHeight="1" x14ac:dyDescent="0.15">
      <c r="A23" s="80" t="s">
        <v>262</v>
      </c>
      <c r="B23" s="87"/>
      <c r="C23" s="24"/>
      <c r="D23" s="126" t="s">
        <v>237</v>
      </c>
      <c r="E23" s="126"/>
      <c r="F23" s="108"/>
      <c r="G23" s="108"/>
      <c r="H23" s="108"/>
      <c r="I23" s="108"/>
      <c r="J23" s="99"/>
      <c r="K23" s="100">
        <v>288030</v>
      </c>
      <c r="L23" s="101"/>
      <c r="M23" s="201"/>
      <c r="N23" s="202"/>
      <c r="O23" s="201"/>
      <c r="P23" s="202"/>
      <c r="Q23" s="103"/>
      <c r="R23" s="106"/>
      <c r="U23" s="152" t="str">
        <f t="shared" si="1"/>
        <v>-</v>
      </c>
      <c r="V23" s="152" t="s">
        <v>12</v>
      </c>
      <c r="W23" s="152" t="s">
        <v>12</v>
      </c>
      <c r="X23" s="152" t="s">
        <v>12</v>
      </c>
    </row>
    <row r="24" spans="1:24" ht="15.95" customHeight="1" x14ac:dyDescent="0.15">
      <c r="A24" s="80" t="s">
        <v>238</v>
      </c>
      <c r="B24" s="87"/>
      <c r="C24" s="109"/>
      <c r="D24" s="110" t="s">
        <v>45</v>
      </c>
      <c r="E24" s="110"/>
      <c r="F24" s="110"/>
      <c r="G24" s="128"/>
      <c r="H24" s="128"/>
      <c r="I24" s="128"/>
      <c r="J24" s="111"/>
      <c r="K24" s="112">
        <v>-3263190884</v>
      </c>
      <c r="L24" s="113"/>
      <c r="M24" s="112"/>
      <c r="N24" s="114"/>
      <c r="O24" s="112"/>
      <c r="P24" s="114"/>
      <c r="Q24" s="210"/>
      <c r="R24" s="211"/>
      <c r="S24" s="129"/>
      <c r="U24" s="152" t="str">
        <f t="shared" si="1"/>
        <v>-</v>
      </c>
      <c r="V24" s="152" t="s">
        <v>12</v>
      </c>
      <c r="W24" s="152" t="s">
        <v>12</v>
      </c>
      <c r="X24" s="152" t="s">
        <v>12</v>
      </c>
    </row>
    <row r="25" spans="1:24" ht="15.95" customHeight="1" thickBot="1" x14ac:dyDescent="0.2">
      <c r="A25" s="80" t="s">
        <v>239</v>
      </c>
      <c r="B25" s="87"/>
      <c r="C25" s="130"/>
      <c r="D25" s="131" t="s">
        <v>240</v>
      </c>
      <c r="E25" s="131"/>
      <c r="F25" s="132"/>
      <c r="G25" s="132"/>
      <c r="H25" s="133"/>
      <c r="I25" s="132"/>
      <c r="J25" s="134"/>
      <c r="K25" s="135">
        <v>-2047678368</v>
      </c>
      <c r="L25" s="136"/>
      <c r="M25" s="135">
        <v>-3133879115</v>
      </c>
      <c r="N25" s="137"/>
      <c r="O25" s="135">
        <v>1086200747</v>
      </c>
      <c r="P25" s="137"/>
      <c r="Q25" s="138" t="s">
        <v>12</v>
      </c>
      <c r="R25" s="139"/>
      <c r="S25" s="129"/>
      <c r="U25" s="152" t="str">
        <f t="shared" si="1"/>
        <v>-</v>
      </c>
      <c r="V25" s="152" t="str">
        <f>IF(AND(V14="-",COUNTIF(V19:V20,"-")=COUNTA(V19:V20),V24="-"),"-",SUM(V14,V19:V20,V24))</f>
        <v>-</v>
      </c>
      <c r="W25" s="152" t="str">
        <f>IF(AND(W13="-",W14="-",COUNTIF(W19:W20,"-")=COUNTA(W19:W20),W24="-"),"-",SUM(W13,W14,W19:W20,W24))</f>
        <v>-</v>
      </c>
      <c r="X25" s="152" t="str">
        <f>IF(AND(X13="-",COUNTIF(X21:X23,"-")=COUNTA(X21:X23)),"-",SUM(X13,X21:X23))</f>
        <v>-</v>
      </c>
    </row>
    <row r="26" spans="1:24" ht="15.95" customHeight="1" thickBot="1" x14ac:dyDescent="0.2">
      <c r="A26" s="80" t="s">
        <v>241</v>
      </c>
      <c r="B26" s="87"/>
      <c r="C26" s="140" t="s">
        <v>242</v>
      </c>
      <c r="D26" s="141"/>
      <c r="E26" s="141"/>
      <c r="F26" s="141"/>
      <c r="G26" s="142"/>
      <c r="H26" s="142"/>
      <c r="I26" s="142"/>
      <c r="J26" s="143"/>
      <c r="K26" s="144">
        <v>443880778653</v>
      </c>
      <c r="L26" s="145"/>
      <c r="M26" s="144">
        <v>493026502394</v>
      </c>
      <c r="N26" s="146"/>
      <c r="O26" s="144">
        <v>-49145723741</v>
      </c>
      <c r="P26" s="146"/>
      <c r="Q26" s="147" t="s">
        <v>12</v>
      </c>
      <c r="R26" s="148"/>
      <c r="S26" s="129"/>
      <c r="U26" s="152" t="str">
        <f t="shared" si="1"/>
        <v>-</v>
      </c>
      <c r="V26" s="152" t="s">
        <v>12</v>
      </c>
      <c r="W26" s="152" t="s">
        <v>12</v>
      </c>
      <c r="X26" s="152" t="str">
        <f>IF(AND(X8="-",X25="-"),"-",SUM(X8,X25))</f>
        <v>-</v>
      </c>
    </row>
    <row r="27" spans="1:24" ht="6.75" customHeight="1" x14ac:dyDescent="0.15">
      <c r="B27" s="87"/>
      <c r="C27" s="149"/>
      <c r="D27" s="150"/>
      <c r="E27" s="150"/>
      <c r="F27" s="150"/>
      <c r="G27" s="150"/>
      <c r="H27" s="150"/>
      <c r="I27" s="150"/>
      <c r="J27" s="150"/>
      <c r="K27" s="87"/>
      <c r="L27" s="87"/>
      <c r="M27" s="87"/>
      <c r="N27" s="87"/>
      <c r="O27" s="87"/>
      <c r="P27" s="87"/>
      <c r="Q27" s="87"/>
      <c r="R27" s="19"/>
      <c r="S27" s="129"/>
    </row>
    <row r="29" spans="1:24" x14ac:dyDescent="0.15">
      <c r="M29" s="154"/>
      <c r="N29" s="154"/>
      <c r="O29" s="154"/>
    </row>
  </sheetData>
  <mergeCells count="34">
    <mergeCell ref="Q24:R24"/>
    <mergeCell ref="M21:N21"/>
    <mergeCell ref="O21:P21"/>
    <mergeCell ref="M22:N22"/>
    <mergeCell ref="O22:P22"/>
    <mergeCell ref="M23:N23"/>
    <mergeCell ref="O23:P23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>浦安市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t-shino</dc:creator>
  <cp:lastModifiedBy>t-shino</cp:lastModifiedBy>
  <cp:lastPrinted>2021-10-21T12:07:30Z</cp:lastPrinted>
  <dcterms:created xsi:type="dcterms:W3CDTF">2021-10-21T11:25:46Z</dcterms:created>
  <dcterms:modified xsi:type="dcterms:W3CDTF">2021-10-21T12:07:35Z</dcterms:modified>
</cp:coreProperties>
</file>