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225" activeTab="0"/>
  </bookViews>
  <sheets>
    <sheet name="収支予算書" sheetId="1" r:id="rId1"/>
    <sheet name="記載例" sheetId="2" state="hidden" r:id="rId2"/>
  </sheets>
  <definedNames>
    <definedName name="_xlnm.Print_Area" localSheetId="1">'記載例'!$A$1:$L$86</definedName>
    <definedName name="_xlnm.Print_Area" localSheetId="0">'収支予算書'!$A$1:$L$92</definedName>
    <definedName name="_xlnm.Print_Titles" localSheetId="1">'記載例'!$1:$1</definedName>
    <definedName name="_xlnm.Print_Titles" localSheetId="0">'収支予算書'!$1:$1</definedName>
  </definedNames>
  <calcPr fullCalcOnLoad="1"/>
</workbook>
</file>

<file path=xl/sharedStrings.xml><?xml version="1.0" encoding="utf-8"?>
<sst xmlns="http://schemas.openxmlformats.org/spreadsheetml/2006/main" count="383" uniqueCount="77">
  <si>
    <t>収入の部</t>
  </si>
  <si>
    <t>経費項目</t>
  </si>
  <si>
    <t>予算額</t>
  </si>
  <si>
    <t>内容</t>
  </si>
  <si>
    <t>積算の基礎</t>
  </si>
  <si>
    <t>単価</t>
  </si>
  <si>
    <t>数量</t>
  </si>
  <si>
    <t>小計</t>
  </si>
  <si>
    <t>自主財源</t>
  </si>
  <si>
    <t>円</t>
  </si>
  <si>
    <t>事業収入</t>
  </si>
  <si>
    <t>支出の部</t>
  </si>
  <si>
    <t>補助対象</t>
  </si>
  <si>
    <t>消耗品費</t>
  </si>
  <si>
    <t>印刷製本費</t>
  </si>
  <si>
    <t>委託料</t>
  </si>
  <si>
    <t>その他</t>
  </si>
  <si>
    <t>見積書</t>
  </si>
  <si>
    <t>補助対象金額
の小計</t>
  </si>
  <si>
    <t>任意</t>
  </si>
  <si>
    <t>必須</t>
  </si>
  <si>
    <t>合計</t>
  </si>
  <si>
    <t>　　　　</t>
  </si>
  <si>
    <t>収支予算書</t>
  </si>
  <si>
    <t>人件費</t>
  </si>
  <si>
    <t>報償費</t>
  </si>
  <si>
    <t>うち補助対象経費</t>
  </si>
  <si>
    <t>交通費</t>
  </si>
  <si>
    <t>通信運搬費</t>
  </si>
  <si>
    <t>使用料</t>
  </si>
  <si>
    <t>事業費総額</t>
  </si>
  <si>
    <t>　</t>
  </si>
  <si>
    <t>事業名</t>
  </si>
  <si>
    <t>備品購入費
（1件が50,000円以上のもの）</t>
  </si>
  <si>
    <t>※１</t>
  </si>
  <si>
    <t>※市が負担する経費</t>
  </si>
  <si>
    <t>○</t>
  </si>
  <si>
    <t>×</t>
  </si>
  <si>
    <t>※１</t>
  </si>
  <si>
    <t>うち補助対象経費</t>
  </si>
  <si>
    <t>うち補助対象経費</t>
  </si>
  <si>
    <t>使用料</t>
  </si>
  <si>
    <t>協働講演会</t>
  </si>
  <si>
    <t>参加費用</t>
  </si>
  <si>
    <t>人</t>
  </si>
  <si>
    <t>事前準備</t>
  </si>
  <si>
    <t>(1,000円/ｈ×8時間×10日）</t>
  </si>
  <si>
    <t>当日運営補助</t>
  </si>
  <si>
    <t>講師謝礼</t>
  </si>
  <si>
    <t>講師交通費(新宿駅～浦安駅)(往復)</t>
  </si>
  <si>
    <t>参加者交通費(新宿駅～浦安駅)(往復)</t>
  </si>
  <si>
    <t>印刷用紙　(※束＝1,000枚)</t>
  </si>
  <si>
    <t>束</t>
  </si>
  <si>
    <t>模造紙</t>
  </si>
  <si>
    <t>枚</t>
  </si>
  <si>
    <t>ポスターカラーペン</t>
  </si>
  <si>
    <t>本</t>
  </si>
  <si>
    <t>講師お弁当代</t>
  </si>
  <si>
    <t>回</t>
  </si>
  <si>
    <t>スタッフ食料費</t>
  </si>
  <si>
    <t>資料コピー代　(※50部作成)</t>
  </si>
  <si>
    <t>頁</t>
  </si>
  <si>
    <t>チラシ郵送代</t>
  </si>
  <si>
    <t>通</t>
  </si>
  <si>
    <t>ボランティア保険</t>
  </si>
  <si>
    <t>大型プリンター代</t>
  </si>
  <si>
    <t>台</t>
  </si>
  <si>
    <t>　(購入後、事務所に設置)</t>
  </si>
  <si>
    <t>（定価15万円・耐用年数5年）</t>
  </si>
  <si>
    <t>保険料</t>
  </si>
  <si>
    <t>補助金額</t>
  </si>
  <si>
    <t>その他補助金</t>
  </si>
  <si>
    <t>うち補助対象経費</t>
  </si>
  <si>
    <t>事業費
総額</t>
  </si>
  <si>
    <t>補助金額</t>
  </si>
  <si>
    <t>補助金額の上限</t>
  </si>
  <si>
    <t>備品購入費
1件(単価)が50,000円以上のもの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</si>
</sst>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▲ &quot;#,##0"/>
    <numFmt numFmtId="179" formatCode="0;&quot;▲ &quot;0"/>
  </numFmts>
  <fonts count="58">
    <font>
      <sz val="12"/>
      <name val="ＭＳ Ｐ明朝"/>
      <family val="1"/>
    </font>
    <font>
      <sz val="6"/>
      <name val="ＭＳ Ｐ明朝"/>
      <family val="1"/>
    </font>
    <font>
      <sz val="16"/>
      <name val="ＭＳ 明朝"/>
      <family val="1"/>
    </font>
    <font>
      <sz val="16"/>
      <name val="ＭＳ Ｐ明朝"/>
      <family val="1"/>
    </font>
    <font>
      <b/>
      <sz val="16"/>
      <name val="HG丸ｺﾞｼｯｸM-PRO"/>
      <family val="3"/>
    </font>
    <font>
      <sz val="20"/>
      <name val="ＭＳ 明朝"/>
      <family val="1"/>
    </font>
    <font>
      <sz val="20"/>
      <name val="ＭＳ Ｐ明朝"/>
      <family val="1"/>
    </font>
    <font>
      <b/>
      <sz val="36"/>
      <name val="HG丸ｺﾞｼｯｸM-PRO"/>
      <family val="3"/>
    </font>
    <font>
      <sz val="36"/>
      <name val="ＭＳ Ｐ明朝"/>
      <family val="1"/>
    </font>
    <font>
      <sz val="18"/>
      <name val="ＭＳ 明朝"/>
      <family val="1"/>
    </font>
    <font>
      <sz val="20"/>
      <color indexed="8"/>
      <name val="ＭＳ 明朝"/>
      <family val="1"/>
    </font>
    <font>
      <sz val="20"/>
      <name val="HG丸ｺﾞｼｯｸM-PRO"/>
      <family val="3"/>
    </font>
    <font>
      <b/>
      <sz val="16"/>
      <name val="ＭＳ 明朝"/>
      <family val="1"/>
    </font>
    <font>
      <sz val="20"/>
      <name val="ＭＳ ゴシック"/>
      <family val="3"/>
    </font>
    <font>
      <b/>
      <sz val="24"/>
      <color indexed="10"/>
      <name val="ＭＳ 明朝"/>
      <family val="1"/>
    </font>
    <font>
      <u val="single"/>
      <sz val="6"/>
      <color indexed="12"/>
      <name val="ＭＳ Ｐ明朝"/>
      <family val="1"/>
    </font>
    <font>
      <u val="single"/>
      <sz val="6"/>
      <color indexed="36"/>
      <name val="ＭＳ Ｐ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明朝"/>
      <family val="1"/>
    </font>
    <font>
      <sz val="20"/>
      <color indexed="10"/>
      <name val="ＭＳ Ｐ明朝"/>
      <family val="1"/>
    </font>
    <font>
      <sz val="9"/>
      <name val="Meiryo UI"/>
      <family val="3"/>
    </font>
    <font>
      <sz val="16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ＭＳ 明朝"/>
      <family val="1"/>
    </font>
    <font>
      <sz val="20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ashed"/>
      <bottom style="dashed"/>
    </border>
    <border>
      <left style="double"/>
      <right style="thin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double"/>
      <bottom style="double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Border="1" applyAlignment="1">
      <alignment/>
    </xf>
    <xf numFmtId="177" fontId="3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3" fillId="0" borderId="10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2" fillId="0" borderId="10" xfId="0" applyNumberFormat="1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left"/>
    </xf>
    <xf numFmtId="177" fontId="3" fillId="0" borderId="1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 applyProtection="1">
      <alignment vertical="center" shrinkToFit="1"/>
      <protection locked="0"/>
    </xf>
    <xf numFmtId="177" fontId="5" fillId="0" borderId="13" xfId="0" applyNumberFormat="1" applyFont="1" applyFill="1" applyBorder="1" applyAlignment="1" applyProtection="1">
      <alignment horizontal="right" vertical="center"/>
      <protection locked="0"/>
    </xf>
    <xf numFmtId="177" fontId="5" fillId="0" borderId="14" xfId="0" applyNumberFormat="1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 applyProtection="1">
      <alignment horizontal="right" vertical="center"/>
      <protection locked="0"/>
    </xf>
    <xf numFmtId="177" fontId="5" fillId="0" borderId="14" xfId="0" applyNumberFormat="1" applyFont="1" applyFill="1" applyBorder="1" applyAlignment="1" applyProtection="1">
      <alignment horizontal="center" vertical="center"/>
      <protection locked="0"/>
    </xf>
    <xf numFmtId="177" fontId="5" fillId="0" borderId="13" xfId="0" applyNumberFormat="1" applyFont="1" applyFill="1" applyBorder="1" applyAlignment="1">
      <alignment horizontal="right" vertical="center"/>
    </xf>
    <xf numFmtId="177" fontId="5" fillId="0" borderId="16" xfId="0" applyNumberFormat="1" applyFont="1" applyFill="1" applyBorder="1" applyAlignment="1">
      <alignment horizontal="center" vertical="center"/>
    </xf>
    <xf numFmtId="177" fontId="5" fillId="0" borderId="17" xfId="0" applyNumberFormat="1" applyFont="1" applyFill="1" applyBorder="1" applyAlignment="1" applyProtection="1">
      <alignment vertical="center" shrinkToFit="1"/>
      <protection locked="0"/>
    </xf>
    <xf numFmtId="177" fontId="5" fillId="0" borderId="18" xfId="0" applyNumberFormat="1" applyFont="1" applyFill="1" applyBorder="1" applyAlignment="1" applyProtection="1">
      <alignment horizontal="right" vertical="center"/>
      <protection locked="0"/>
    </xf>
    <xf numFmtId="177" fontId="5" fillId="0" borderId="19" xfId="0" applyNumberFormat="1" applyFont="1" applyFill="1" applyBorder="1" applyAlignment="1">
      <alignment horizontal="center" vertical="center"/>
    </xf>
    <xf numFmtId="177" fontId="5" fillId="0" borderId="20" xfId="0" applyNumberFormat="1" applyFont="1" applyFill="1" applyBorder="1" applyAlignment="1" applyProtection="1">
      <alignment horizontal="right" vertical="center"/>
      <protection locked="0"/>
    </xf>
    <xf numFmtId="177" fontId="5" fillId="0" borderId="19" xfId="0" applyNumberFormat="1" applyFont="1" applyFill="1" applyBorder="1" applyAlignment="1" applyProtection="1">
      <alignment horizontal="center" vertical="center"/>
      <protection locked="0"/>
    </xf>
    <xf numFmtId="177" fontId="5" fillId="0" borderId="18" xfId="0" applyNumberFormat="1" applyFont="1" applyFill="1" applyBorder="1" applyAlignment="1">
      <alignment horizontal="right" vertical="center"/>
    </xf>
    <xf numFmtId="177" fontId="5" fillId="0" borderId="21" xfId="0" applyNumberFormat="1" applyFont="1" applyFill="1" applyBorder="1" applyAlignment="1">
      <alignment horizontal="center" vertical="center"/>
    </xf>
    <xf numFmtId="177" fontId="5" fillId="0" borderId="22" xfId="0" applyNumberFormat="1" applyFont="1" applyFill="1" applyBorder="1" applyAlignment="1" applyProtection="1">
      <alignment vertical="center" shrinkToFit="1"/>
      <protection locked="0"/>
    </xf>
    <xf numFmtId="177" fontId="5" fillId="0" borderId="23" xfId="0" applyNumberFormat="1" applyFont="1" applyFill="1" applyBorder="1" applyAlignment="1" applyProtection="1">
      <alignment horizontal="right" vertical="center"/>
      <protection locked="0"/>
    </xf>
    <xf numFmtId="177" fontId="5" fillId="0" borderId="24" xfId="0" applyNumberFormat="1" applyFont="1" applyFill="1" applyBorder="1" applyAlignment="1">
      <alignment horizontal="center" vertical="center"/>
    </xf>
    <xf numFmtId="177" fontId="5" fillId="0" borderId="25" xfId="0" applyNumberFormat="1" applyFont="1" applyFill="1" applyBorder="1" applyAlignment="1" applyProtection="1">
      <alignment horizontal="right" vertical="center"/>
      <protection locked="0"/>
    </xf>
    <xf numFmtId="177" fontId="5" fillId="0" borderId="24" xfId="0" applyNumberFormat="1" applyFont="1" applyFill="1" applyBorder="1" applyAlignment="1" applyProtection="1">
      <alignment horizontal="center" vertical="center"/>
      <protection locked="0"/>
    </xf>
    <xf numFmtId="177" fontId="5" fillId="0" borderId="25" xfId="0" applyNumberFormat="1" applyFont="1" applyFill="1" applyBorder="1" applyAlignment="1">
      <alignment horizontal="right" vertical="center"/>
    </xf>
    <xf numFmtId="177" fontId="5" fillId="0" borderId="26" xfId="0" applyNumberFormat="1" applyFont="1" applyFill="1" applyBorder="1" applyAlignment="1">
      <alignment horizontal="center" vertical="center"/>
    </xf>
    <xf numFmtId="177" fontId="5" fillId="0" borderId="27" xfId="0" applyNumberFormat="1" applyFont="1" applyFill="1" applyBorder="1" applyAlignment="1">
      <alignment horizontal="right" vertical="center"/>
    </xf>
    <xf numFmtId="177" fontId="5" fillId="0" borderId="28" xfId="0" applyNumberFormat="1" applyFont="1" applyFill="1" applyBorder="1" applyAlignment="1" applyProtection="1">
      <alignment vertical="center" shrinkToFit="1"/>
      <protection locked="0"/>
    </xf>
    <xf numFmtId="177" fontId="5" fillId="0" borderId="29" xfId="0" applyNumberFormat="1" applyFont="1" applyFill="1" applyBorder="1" applyAlignment="1" applyProtection="1">
      <alignment horizontal="right" vertical="center"/>
      <protection locked="0"/>
    </xf>
    <xf numFmtId="177" fontId="5" fillId="0" borderId="30" xfId="0" applyNumberFormat="1" applyFont="1" applyFill="1" applyBorder="1" applyAlignment="1">
      <alignment horizontal="center" vertical="center"/>
    </xf>
    <xf numFmtId="177" fontId="5" fillId="0" borderId="31" xfId="0" applyNumberFormat="1" applyFont="1" applyFill="1" applyBorder="1" applyAlignment="1" applyProtection="1">
      <alignment horizontal="right" vertical="center"/>
      <protection locked="0"/>
    </xf>
    <xf numFmtId="177" fontId="5" fillId="0" borderId="30" xfId="0" applyNumberFormat="1" applyFont="1" applyFill="1" applyBorder="1" applyAlignment="1" applyProtection="1">
      <alignment horizontal="center" vertical="center"/>
      <protection locked="0"/>
    </xf>
    <xf numFmtId="177" fontId="5" fillId="0" borderId="20" xfId="0" applyNumberFormat="1" applyFont="1" applyFill="1" applyBorder="1" applyAlignment="1">
      <alignment horizontal="right" vertical="center"/>
    </xf>
    <xf numFmtId="177" fontId="5" fillId="0" borderId="32" xfId="0" applyNumberFormat="1" applyFont="1" applyFill="1" applyBorder="1" applyAlignment="1">
      <alignment horizontal="right" vertical="center"/>
    </xf>
    <xf numFmtId="177" fontId="5" fillId="0" borderId="33" xfId="0" applyNumberFormat="1" applyFont="1" applyFill="1" applyBorder="1" applyAlignment="1">
      <alignment horizontal="center" vertical="center"/>
    </xf>
    <xf numFmtId="177" fontId="5" fillId="0" borderId="34" xfId="0" applyNumberFormat="1" applyFont="1" applyFill="1" applyBorder="1" applyAlignment="1" applyProtection="1">
      <alignment vertical="center" shrinkToFit="1"/>
      <protection locked="0"/>
    </xf>
    <xf numFmtId="177" fontId="5" fillId="0" borderId="35" xfId="0" applyNumberFormat="1" applyFont="1" applyFill="1" applyBorder="1" applyAlignment="1" applyProtection="1">
      <alignment horizontal="right" vertical="center"/>
      <protection locked="0"/>
    </xf>
    <xf numFmtId="177" fontId="5" fillId="0" borderId="36" xfId="0" applyNumberFormat="1" applyFont="1" applyFill="1" applyBorder="1" applyAlignment="1">
      <alignment horizontal="center" vertical="center"/>
    </xf>
    <xf numFmtId="177" fontId="5" fillId="0" borderId="37" xfId="0" applyNumberFormat="1" applyFont="1" applyFill="1" applyBorder="1" applyAlignment="1" applyProtection="1">
      <alignment horizontal="right" vertical="center"/>
      <protection locked="0"/>
    </xf>
    <xf numFmtId="177" fontId="5" fillId="0" borderId="36" xfId="0" applyNumberFormat="1" applyFont="1" applyFill="1" applyBorder="1" applyAlignment="1" applyProtection="1">
      <alignment horizontal="center" vertical="center"/>
      <protection locked="0"/>
    </xf>
    <xf numFmtId="177" fontId="5" fillId="0" borderId="35" xfId="0" applyNumberFormat="1" applyFont="1" applyFill="1" applyBorder="1" applyAlignment="1">
      <alignment horizontal="right" vertical="center"/>
    </xf>
    <xf numFmtId="177" fontId="5" fillId="0" borderId="38" xfId="0" applyNumberFormat="1" applyFont="1" applyFill="1" applyBorder="1" applyAlignment="1">
      <alignment horizontal="center" vertical="center"/>
    </xf>
    <xf numFmtId="177" fontId="5" fillId="0" borderId="39" xfId="0" applyNumberFormat="1" applyFont="1" applyFill="1" applyBorder="1" applyAlignment="1">
      <alignment horizontal="center" vertical="center"/>
    </xf>
    <xf numFmtId="177" fontId="5" fillId="0" borderId="40" xfId="0" applyNumberFormat="1" applyFont="1" applyFill="1" applyBorder="1" applyAlignment="1" applyProtection="1">
      <alignment vertical="center" shrinkToFit="1"/>
      <protection locked="0"/>
    </xf>
    <xf numFmtId="177" fontId="5" fillId="0" borderId="29" xfId="0" applyNumberFormat="1" applyFont="1" applyFill="1" applyBorder="1" applyAlignment="1">
      <alignment horizontal="right" vertical="center"/>
    </xf>
    <xf numFmtId="177" fontId="5" fillId="0" borderId="41" xfId="0" applyNumberFormat="1" applyFont="1" applyFill="1" applyBorder="1" applyAlignment="1">
      <alignment horizontal="center" vertical="center"/>
    </xf>
    <xf numFmtId="177" fontId="5" fillId="0" borderId="42" xfId="0" applyNumberFormat="1" applyFont="1" applyFill="1" applyBorder="1" applyAlignment="1">
      <alignment horizontal="right" vertical="center"/>
    </xf>
    <xf numFmtId="177" fontId="5" fillId="0" borderId="43" xfId="0" applyNumberFormat="1" applyFont="1" applyFill="1" applyBorder="1" applyAlignment="1">
      <alignment horizontal="center" vertical="center"/>
    </xf>
    <xf numFmtId="177" fontId="5" fillId="0" borderId="44" xfId="0" applyNumberFormat="1" applyFont="1" applyFill="1" applyBorder="1" applyAlignment="1" applyProtection="1">
      <alignment vertical="center" shrinkToFit="1"/>
      <protection locked="0"/>
    </xf>
    <xf numFmtId="177" fontId="5" fillId="0" borderId="45" xfId="0" applyNumberFormat="1" applyFont="1" applyFill="1" applyBorder="1" applyAlignment="1" applyProtection="1">
      <alignment horizontal="right" vertical="center"/>
      <protection locked="0"/>
    </xf>
    <xf numFmtId="177" fontId="10" fillId="0" borderId="45" xfId="0" applyNumberFormat="1" applyFont="1" applyFill="1" applyBorder="1" applyAlignment="1" applyProtection="1">
      <alignment horizontal="right" vertical="center"/>
      <protection locked="0"/>
    </xf>
    <xf numFmtId="177" fontId="5" fillId="0" borderId="43" xfId="0" applyNumberFormat="1" applyFont="1" applyFill="1" applyBorder="1" applyAlignment="1" applyProtection="1">
      <alignment horizontal="center" vertical="center"/>
      <protection locked="0"/>
    </xf>
    <xf numFmtId="177" fontId="5" fillId="0" borderId="45" xfId="0" applyNumberFormat="1" applyFont="1" applyFill="1" applyBorder="1" applyAlignment="1">
      <alignment horizontal="right" vertical="center"/>
    </xf>
    <xf numFmtId="177" fontId="5" fillId="0" borderId="46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/>
    </xf>
    <xf numFmtId="177" fontId="5" fillId="0" borderId="10" xfId="0" applyNumberFormat="1" applyFont="1" applyFill="1" applyBorder="1" applyAlignment="1">
      <alignment horizontal="left" wrapText="1"/>
    </xf>
    <xf numFmtId="177" fontId="5" fillId="0" borderId="11" xfId="0" applyNumberFormat="1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177" fontId="5" fillId="0" borderId="23" xfId="0" applyNumberFormat="1" applyFont="1" applyFill="1" applyBorder="1" applyAlignment="1">
      <alignment horizontal="right" vertical="center"/>
    </xf>
    <xf numFmtId="177" fontId="6" fillId="0" borderId="24" xfId="0" applyNumberFormat="1" applyFont="1" applyFill="1" applyBorder="1" applyAlignment="1">
      <alignment horizontal="center" vertical="center"/>
    </xf>
    <xf numFmtId="177" fontId="5" fillId="0" borderId="22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/>
    </xf>
    <xf numFmtId="177" fontId="11" fillId="0" borderId="11" xfId="0" applyNumberFormat="1" applyFont="1" applyFill="1" applyBorder="1" applyAlignment="1">
      <alignment horizontal="center" vertical="center"/>
    </xf>
    <xf numFmtId="177" fontId="6" fillId="0" borderId="30" xfId="0" applyNumberFormat="1" applyFont="1" applyFill="1" applyBorder="1" applyAlignment="1">
      <alignment horizontal="center" vertical="center"/>
    </xf>
    <xf numFmtId="177" fontId="5" fillId="0" borderId="40" xfId="0" applyNumberFormat="1" applyFont="1" applyFill="1" applyBorder="1" applyAlignment="1">
      <alignment horizontal="center" vertical="center"/>
    </xf>
    <xf numFmtId="177" fontId="5" fillId="0" borderId="32" xfId="0" applyNumberFormat="1" applyFont="1" applyFill="1" applyBorder="1" applyAlignment="1">
      <alignment horizontal="left" wrapText="1"/>
    </xf>
    <xf numFmtId="177" fontId="5" fillId="0" borderId="33" xfId="0" applyNumberFormat="1" applyFont="1" applyFill="1" applyBorder="1" applyAlignment="1">
      <alignment horizontal="center" vertical="center" wrapText="1"/>
    </xf>
    <xf numFmtId="177" fontId="5" fillId="0" borderId="37" xfId="0" applyNumberFormat="1" applyFont="1" applyFill="1" applyBorder="1" applyAlignment="1">
      <alignment horizontal="center" vertical="center"/>
    </xf>
    <xf numFmtId="177" fontId="5" fillId="0" borderId="34" xfId="0" applyNumberFormat="1" applyFont="1" applyFill="1" applyBorder="1" applyAlignment="1">
      <alignment horizontal="center" vertical="center"/>
    </xf>
    <xf numFmtId="177" fontId="5" fillId="0" borderId="47" xfId="0" applyNumberFormat="1" applyFont="1" applyFill="1" applyBorder="1" applyAlignment="1" applyProtection="1">
      <alignment horizontal="center" vertical="center"/>
      <protection locked="0"/>
    </xf>
    <xf numFmtId="177" fontId="5" fillId="0" borderId="25" xfId="0" applyNumberFormat="1" applyFont="1" applyFill="1" applyBorder="1" applyAlignment="1">
      <alignment horizontal="center" vertical="center"/>
    </xf>
    <xf numFmtId="177" fontId="5" fillId="0" borderId="48" xfId="0" applyNumberFormat="1" applyFont="1" applyFill="1" applyBorder="1" applyAlignment="1" applyProtection="1">
      <alignment horizontal="center" vertical="center"/>
      <protection locked="0"/>
    </xf>
    <xf numFmtId="177" fontId="5" fillId="0" borderId="31" xfId="0" applyNumberFormat="1" applyFont="1" applyFill="1" applyBorder="1" applyAlignment="1">
      <alignment horizontal="center" vertical="center"/>
    </xf>
    <xf numFmtId="177" fontId="5" fillId="0" borderId="49" xfId="0" applyNumberFormat="1" applyFont="1" applyFill="1" applyBorder="1" applyAlignment="1" applyProtection="1">
      <alignment horizontal="center" vertical="center"/>
      <protection locked="0"/>
    </xf>
    <xf numFmtId="177" fontId="5" fillId="0" borderId="15" xfId="0" applyNumberFormat="1" applyFont="1" applyFill="1" applyBorder="1" applyAlignment="1">
      <alignment horizontal="center" vertical="center"/>
    </xf>
    <xf numFmtId="177" fontId="5" fillId="0" borderId="50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51" xfId="0" applyNumberFormat="1" applyFont="1" applyFill="1" applyBorder="1" applyAlignment="1" applyProtection="1">
      <alignment horizontal="right" vertical="center"/>
      <protection locked="0"/>
    </xf>
    <xf numFmtId="177" fontId="5" fillId="0" borderId="11" xfId="0" applyNumberFormat="1" applyFont="1" applyFill="1" applyBorder="1" applyAlignment="1" applyProtection="1">
      <alignment horizontal="center" vertical="center"/>
      <protection locked="0"/>
    </xf>
    <xf numFmtId="177" fontId="5" fillId="0" borderId="51" xfId="0" applyNumberFormat="1" applyFont="1" applyFill="1" applyBorder="1" applyAlignment="1">
      <alignment horizontal="right" vertical="center"/>
    </xf>
    <xf numFmtId="177" fontId="5" fillId="0" borderId="28" xfId="0" applyNumberFormat="1" applyFont="1" applyFill="1" applyBorder="1" applyAlignment="1">
      <alignment horizontal="center" vertical="center"/>
    </xf>
    <xf numFmtId="177" fontId="5" fillId="0" borderId="52" xfId="0" applyNumberFormat="1" applyFont="1" applyFill="1" applyBorder="1" applyAlignment="1" applyProtection="1">
      <alignment horizontal="center" vertical="center"/>
      <protection locked="0"/>
    </xf>
    <xf numFmtId="177" fontId="5" fillId="0" borderId="53" xfId="0" applyNumberFormat="1" applyFont="1" applyFill="1" applyBorder="1" applyAlignment="1">
      <alignment horizontal="right" vertical="center"/>
    </xf>
    <xf numFmtId="177" fontId="5" fillId="0" borderId="54" xfId="0" applyNumberFormat="1" applyFont="1" applyFill="1" applyBorder="1" applyAlignment="1">
      <alignment horizontal="center" vertical="center"/>
    </xf>
    <xf numFmtId="177" fontId="5" fillId="0" borderId="55" xfId="0" applyNumberFormat="1" applyFont="1" applyFill="1" applyBorder="1" applyAlignment="1" applyProtection="1">
      <alignment vertical="center" shrinkToFit="1"/>
      <protection locked="0"/>
    </xf>
    <xf numFmtId="177" fontId="5" fillId="0" borderId="56" xfId="0" applyNumberFormat="1" applyFont="1" applyFill="1" applyBorder="1" applyAlignment="1" applyProtection="1">
      <alignment horizontal="right" vertical="center"/>
      <protection locked="0"/>
    </xf>
    <xf numFmtId="177" fontId="5" fillId="0" borderId="57" xfId="0" applyNumberFormat="1" applyFont="1" applyFill="1" applyBorder="1" applyAlignment="1">
      <alignment horizontal="center" vertical="center"/>
    </xf>
    <xf numFmtId="177" fontId="5" fillId="0" borderId="57" xfId="0" applyNumberFormat="1" applyFont="1" applyFill="1" applyBorder="1" applyAlignment="1" applyProtection="1">
      <alignment horizontal="center" vertical="center"/>
      <protection locked="0"/>
    </xf>
    <xf numFmtId="177" fontId="5" fillId="0" borderId="56" xfId="0" applyNumberFormat="1" applyFont="1" applyFill="1" applyBorder="1" applyAlignment="1">
      <alignment horizontal="right" vertical="center"/>
    </xf>
    <xf numFmtId="177" fontId="5" fillId="0" borderId="58" xfId="0" applyNumberFormat="1" applyFont="1" applyFill="1" applyBorder="1" applyAlignment="1">
      <alignment horizontal="center" vertical="center"/>
    </xf>
    <xf numFmtId="177" fontId="5" fillId="0" borderId="55" xfId="0" applyNumberFormat="1" applyFont="1" applyFill="1" applyBorder="1" applyAlignment="1">
      <alignment horizontal="center" vertical="center"/>
    </xf>
    <xf numFmtId="177" fontId="5" fillId="0" borderId="59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Alignment="1">
      <alignment horizontal="left" wrapText="1"/>
    </xf>
    <xf numFmtId="177" fontId="5" fillId="0" borderId="20" xfId="0" applyNumberFormat="1" applyFont="1" applyFill="1" applyBorder="1" applyAlignment="1">
      <alignment horizontal="center" vertical="center"/>
    </xf>
    <xf numFmtId="177" fontId="5" fillId="0" borderId="17" xfId="0" applyNumberFormat="1" applyFont="1" applyFill="1" applyBorder="1" applyAlignment="1">
      <alignment horizontal="center" vertical="center"/>
    </xf>
    <xf numFmtId="177" fontId="5" fillId="0" borderId="60" xfId="0" applyNumberFormat="1" applyFont="1" applyFill="1" applyBorder="1" applyAlignment="1" applyProtection="1">
      <alignment horizontal="center" vertical="center"/>
      <protection locked="0"/>
    </xf>
    <xf numFmtId="177" fontId="5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left" vertical="top" wrapText="1"/>
    </xf>
    <xf numFmtId="177" fontId="6" fillId="0" borderId="11" xfId="0" applyNumberFormat="1" applyFont="1" applyFill="1" applyBorder="1" applyAlignment="1">
      <alignment wrapText="1"/>
    </xf>
    <xf numFmtId="177" fontId="6" fillId="0" borderId="27" xfId="0" applyNumberFormat="1" applyFont="1" applyFill="1" applyBorder="1" applyAlignment="1">
      <alignment wrapText="1"/>
    </xf>
    <xf numFmtId="177" fontId="6" fillId="0" borderId="39" xfId="0" applyNumberFormat="1" applyFont="1" applyFill="1" applyBorder="1" applyAlignment="1">
      <alignment wrapText="1"/>
    </xf>
    <xf numFmtId="177" fontId="6" fillId="0" borderId="36" xfId="0" applyNumberFormat="1" applyFont="1" applyFill="1" applyBorder="1" applyAlignment="1">
      <alignment vertical="center"/>
    </xf>
    <xf numFmtId="177" fontId="6" fillId="0" borderId="24" xfId="0" applyNumberFormat="1" applyFont="1" applyFill="1" applyBorder="1" applyAlignment="1">
      <alignment vertical="center"/>
    </xf>
    <xf numFmtId="177" fontId="11" fillId="0" borderId="61" xfId="0" applyNumberFormat="1" applyFont="1" applyFill="1" applyBorder="1" applyAlignment="1">
      <alignment horizontal="left"/>
    </xf>
    <xf numFmtId="177" fontId="6" fillId="0" borderId="57" xfId="0" applyNumberFormat="1" applyFont="1" applyFill="1" applyBorder="1" applyAlignment="1">
      <alignment vertical="center"/>
    </xf>
    <xf numFmtId="177" fontId="9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11" fillId="0" borderId="27" xfId="0" applyNumberFormat="1" applyFont="1" applyFill="1" applyBorder="1" applyAlignment="1">
      <alignment horizontal="left"/>
    </xf>
    <xf numFmtId="177" fontId="5" fillId="0" borderId="62" xfId="0" applyNumberFormat="1" applyFont="1" applyFill="1" applyBorder="1" applyAlignment="1" applyProtection="1">
      <alignment horizontal="center" vertical="center"/>
      <protection locked="0"/>
    </xf>
    <xf numFmtId="177" fontId="4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4" fillId="33" borderId="63" xfId="0" applyNumberFormat="1" applyFont="1" applyFill="1" applyBorder="1" applyAlignment="1">
      <alignment horizontal="center" vertical="center"/>
    </xf>
    <xf numFmtId="177" fontId="12" fillId="0" borderId="0" xfId="0" applyNumberFormat="1" applyFont="1" applyAlignment="1">
      <alignment/>
    </xf>
    <xf numFmtId="177" fontId="13" fillId="0" borderId="64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left" vertical="center"/>
    </xf>
    <xf numFmtId="177" fontId="13" fillId="0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right"/>
    </xf>
    <xf numFmtId="177" fontId="13" fillId="0" borderId="0" xfId="0" applyNumberFormat="1" applyFont="1" applyFill="1" applyAlignment="1">
      <alignment horizontal="left" vertical="center"/>
    </xf>
    <xf numFmtId="177" fontId="13" fillId="0" borderId="0" xfId="0" applyNumberFormat="1" applyFont="1" applyFill="1" applyAlignment="1">
      <alignment horizontal="center" vertical="center"/>
    </xf>
    <xf numFmtId="177" fontId="13" fillId="0" borderId="0" xfId="0" applyNumberFormat="1" applyFont="1" applyFill="1" applyAlignment="1">
      <alignment/>
    </xf>
    <xf numFmtId="177" fontId="13" fillId="0" borderId="0" xfId="0" applyNumberFormat="1" applyFont="1" applyFill="1" applyAlignment="1">
      <alignment horizontal="center"/>
    </xf>
    <xf numFmtId="177" fontId="13" fillId="0" borderId="0" xfId="0" applyNumberFormat="1" applyFont="1" applyFill="1" applyBorder="1" applyAlignment="1">
      <alignment horizontal="center"/>
    </xf>
    <xf numFmtId="177" fontId="5" fillId="0" borderId="65" xfId="0" applyNumberFormat="1" applyFont="1" applyFill="1" applyBorder="1" applyAlignment="1">
      <alignment horizontal="center" vertical="center" wrapText="1"/>
    </xf>
    <xf numFmtId="177" fontId="5" fillId="0" borderId="66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 applyProtection="1">
      <alignment vertical="center" shrinkToFit="1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10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center" vertical="center"/>
      <protection locked="0"/>
    </xf>
    <xf numFmtId="177" fontId="5" fillId="0" borderId="67" xfId="0" applyNumberFormat="1" applyFont="1" applyFill="1" applyBorder="1" applyAlignment="1">
      <alignment horizontal="center" vertical="center" wrapText="1"/>
    </xf>
    <xf numFmtId="177" fontId="5" fillId="0" borderId="68" xfId="0" applyNumberFormat="1" applyFont="1" applyFill="1" applyBorder="1" applyAlignment="1">
      <alignment horizontal="center" vertical="center"/>
    </xf>
    <xf numFmtId="177" fontId="14" fillId="0" borderId="0" xfId="0" applyNumberFormat="1" applyFont="1" applyFill="1" applyBorder="1" applyAlignment="1" applyProtection="1">
      <alignment vertical="center" shrinkToFit="1"/>
      <protection locked="0"/>
    </xf>
    <xf numFmtId="177" fontId="5" fillId="33" borderId="69" xfId="0" applyNumberFormat="1" applyFont="1" applyFill="1" applyBorder="1" applyAlignment="1">
      <alignment horizontal="center" vertical="center"/>
    </xf>
    <xf numFmtId="177" fontId="5" fillId="0" borderId="70" xfId="0" applyNumberFormat="1" applyFont="1" applyFill="1" applyBorder="1" applyAlignment="1">
      <alignment horizontal="right" vertical="center"/>
    </xf>
    <xf numFmtId="177" fontId="5" fillId="0" borderId="71" xfId="0" applyNumberFormat="1" applyFont="1" applyFill="1" applyBorder="1" applyAlignment="1">
      <alignment horizontal="center" vertical="center"/>
    </xf>
    <xf numFmtId="177" fontId="5" fillId="33" borderId="27" xfId="0" applyNumberFormat="1" applyFont="1" applyFill="1" applyBorder="1" applyAlignment="1">
      <alignment horizontal="right" vertical="center"/>
    </xf>
    <xf numFmtId="177" fontId="5" fillId="0" borderId="65" xfId="0" applyNumberFormat="1" applyFont="1" applyFill="1" applyBorder="1" applyAlignment="1">
      <alignment horizontal="center" vertical="center"/>
    </xf>
    <xf numFmtId="177" fontId="5" fillId="0" borderId="71" xfId="0" applyNumberFormat="1" applyFont="1" applyFill="1" applyBorder="1" applyAlignment="1">
      <alignment horizontal="center"/>
    </xf>
    <xf numFmtId="177" fontId="5" fillId="0" borderId="72" xfId="0" applyNumberFormat="1" applyFont="1" applyFill="1" applyBorder="1" applyAlignment="1">
      <alignment horizontal="center" vertical="center" wrapText="1"/>
    </xf>
    <xf numFmtId="176" fontId="5" fillId="0" borderId="42" xfId="0" applyNumberFormat="1" applyFont="1" applyFill="1" applyBorder="1" applyAlignment="1">
      <alignment horizontal="right" vertical="center"/>
    </xf>
    <xf numFmtId="177" fontId="5" fillId="0" borderId="73" xfId="0" applyNumberFormat="1" applyFont="1" applyFill="1" applyBorder="1" applyAlignment="1">
      <alignment horizontal="center" vertical="center"/>
    </xf>
    <xf numFmtId="177" fontId="5" fillId="0" borderId="74" xfId="0" applyNumberFormat="1" applyFont="1" applyFill="1" applyBorder="1" applyAlignment="1">
      <alignment horizontal="center"/>
    </xf>
    <xf numFmtId="177" fontId="4" fillId="33" borderId="75" xfId="0" applyNumberFormat="1" applyFont="1" applyFill="1" applyBorder="1" applyAlignment="1" applyProtection="1">
      <alignment horizontal="center" vertical="center"/>
      <protection locked="0"/>
    </xf>
    <xf numFmtId="177" fontId="5" fillId="0" borderId="76" xfId="0" applyNumberFormat="1" applyFont="1" applyFill="1" applyBorder="1" applyAlignment="1" applyProtection="1">
      <alignment horizontal="center" vertical="center"/>
      <protection locked="0"/>
    </xf>
    <xf numFmtId="177" fontId="2" fillId="0" borderId="0" xfId="0" applyNumberFormat="1" applyFont="1" applyAlignment="1" applyProtection="1">
      <alignment/>
      <protection locked="0"/>
    </xf>
    <xf numFmtId="177" fontId="56" fillId="0" borderId="22" xfId="0" applyNumberFormat="1" applyFont="1" applyFill="1" applyBorder="1" applyAlignment="1" applyProtection="1">
      <alignment vertical="center" shrinkToFit="1"/>
      <protection locked="0"/>
    </xf>
    <xf numFmtId="177" fontId="56" fillId="0" borderId="23" xfId="0" applyNumberFormat="1" applyFont="1" applyFill="1" applyBorder="1" applyAlignment="1" applyProtection="1">
      <alignment horizontal="right" vertical="center"/>
      <protection locked="0"/>
    </xf>
    <xf numFmtId="177" fontId="56" fillId="0" borderId="24" xfId="0" applyNumberFormat="1" applyFont="1" applyFill="1" applyBorder="1" applyAlignment="1" applyProtection="1">
      <alignment horizontal="center" vertical="center"/>
      <protection locked="0"/>
    </xf>
    <xf numFmtId="177" fontId="56" fillId="0" borderId="50" xfId="0" applyNumberFormat="1" applyFont="1" applyFill="1" applyBorder="1" applyAlignment="1" applyProtection="1">
      <alignment horizontal="center" vertical="center"/>
      <protection locked="0"/>
    </xf>
    <xf numFmtId="177" fontId="17" fillId="0" borderId="77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Border="1" applyAlignment="1" applyProtection="1">
      <alignment/>
      <protection locked="0"/>
    </xf>
    <xf numFmtId="177" fontId="4" fillId="33" borderId="78" xfId="0" applyNumberFormat="1" applyFont="1" applyFill="1" applyBorder="1" applyAlignment="1" applyProtection="1">
      <alignment horizontal="center" vertical="center"/>
      <protection locked="0"/>
    </xf>
    <xf numFmtId="177" fontId="4" fillId="0" borderId="0" xfId="0" applyNumberFormat="1" applyFont="1" applyFill="1" applyBorder="1" applyAlignment="1" applyProtection="1">
      <alignment horizontal="center" vertical="center"/>
      <protection locked="0"/>
    </xf>
    <xf numFmtId="177" fontId="3" fillId="0" borderId="0" xfId="0" applyNumberFormat="1" applyFont="1" applyFill="1" applyBorder="1" applyAlignment="1" applyProtection="1">
      <alignment horizontal="center" vertical="center"/>
      <protection locked="0"/>
    </xf>
    <xf numFmtId="177" fontId="2" fillId="0" borderId="0" xfId="0" applyNumberFormat="1" applyFont="1" applyBorder="1" applyAlignment="1" applyProtection="1">
      <alignment horizontal="center" vertical="center"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177" fontId="13" fillId="0" borderId="64" xfId="0" applyNumberFormat="1" applyFont="1" applyFill="1" applyBorder="1" applyAlignment="1" applyProtection="1">
      <alignment horizontal="center" vertical="center"/>
      <protection locked="0"/>
    </xf>
    <xf numFmtId="177" fontId="13" fillId="0" borderId="0" xfId="0" applyNumberFormat="1" applyFont="1" applyFill="1" applyBorder="1" applyAlignment="1" applyProtection="1">
      <alignment horizontal="left" vertical="center"/>
      <protection locked="0"/>
    </xf>
    <xf numFmtId="177" fontId="13" fillId="0" borderId="0" xfId="0" applyNumberFormat="1" applyFont="1" applyFill="1" applyBorder="1" applyAlignment="1" applyProtection="1">
      <alignment horizontal="center" vertical="center"/>
      <protection locked="0"/>
    </xf>
    <xf numFmtId="177" fontId="13" fillId="0" borderId="0" xfId="0" applyNumberFormat="1" applyFont="1" applyFill="1" applyBorder="1" applyAlignment="1" applyProtection="1">
      <alignment horizontal="right"/>
      <protection locked="0"/>
    </xf>
    <xf numFmtId="177" fontId="2" fillId="0" borderId="0" xfId="0" applyNumberFormat="1" applyFont="1" applyFill="1" applyBorder="1" applyAlignment="1" applyProtection="1">
      <alignment horizontal="right"/>
      <protection locked="0"/>
    </xf>
    <xf numFmtId="177" fontId="3" fillId="0" borderId="10" xfId="0" applyNumberFormat="1" applyFont="1" applyFill="1" applyBorder="1" applyAlignment="1" applyProtection="1">
      <alignment horizontal="center"/>
      <protection locked="0"/>
    </xf>
    <xf numFmtId="177" fontId="3" fillId="0" borderId="0" xfId="0" applyNumberFormat="1" applyFont="1" applyFill="1" applyBorder="1" applyAlignment="1" applyProtection="1">
      <alignment horizontal="center"/>
      <protection locked="0"/>
    </xf>
    <xf numFmtId="177" fontId="5" fillId="0" borderId="10" xfId="0" applyNumberFormat="1" applyFont="1" applyFill="1" applyBorder="1" applyAlignment="1" applyProtection="1">
      <alignment horizontal="right" vertical="center"/>
      <protection locked="0"/>
    </xf>
    <xf numFmtId="177" fontId="2" fillId="0" borderId="10" xfId="0" applyNumberFormat="1" applyFont="1" applyFill="1" applyBorder="1" applyAlignment="1" applyProtection="1">
      <alignment horizontal="left"/>
      <protection locked="0"/>
    </xf>
    <xf numFmtId="177" fontId="2" fillId="0" borderId="0" xfId="0" applyNumberFormat="1" applyFont="1" applyFill="1" applyBorder="1" applyAlignment="1" applyProtection="1">
      <alignment horizontal="left"/>
      <protection locked="0"/>
    </xf>
    <xf numFmtId="177" fontId="3" fillId="0" borderId="10" xfId="0" applyNumberFormat="1" applyFont="1" applyFill="1" applyBorder="1" applyAlignment="1" applyProtection="1">
      <alignment/>
      <protection locked="0"/>
    </xf>
    <xf numFmtId="177" fontId="3" fillId="0" borderId="0" xfId="0" applyNumberFormat="1" applyFont="1" applyFill="1" applyBorder="1" applyAlignment="1" applyProtection="1">
      <alignment/>
      <protection locked="0"/>
    </xf>
    <xf numFmtId="177" fontId="5" fillId="0" borderId="32" xfId="0" applyNumberFormat="1" applyFont="1" applyFill="1" applyBorder="1" applyAlignment="1" applyProtection="1">
      <alignment horizontal="right" vertical="center"/>
      <protection locked="0"/>
    </xf>
    <xf numFmtId="177" fontId="5" fillId="0" borderId="33" xfId="0" applyNumberFormat="1" applyFont="1" applyFill="1" applyBorder="1" applyAlignment="1" applyProtection="1">
      <alignment horizontal="center" vertical="center"/>
      <protection locked="0"/>
    </xf>
    <xf numFmtId="177" fontId="5" fillId="0" borderId="39" xfId="0" applyNumberFormat="1" applyFont="1" applyFill="1" applyBorder="1" applyAlignment="1" applyProtection="1">
      <alignment horizontal="center" vertical="center"/>
      <protection locked="0"/>
    </xf>
    <xf numFmtId="177" fontId="17" fillId="0" borderId="77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46" xfId="0" applyNumberFormat="1" applyFont="1" applyFill="1" applyBorder="1" applyAlignment="1" applyProtection="1">
      <alignment horizontal="center" vertical="center"/>
      <protection locked="0"/>
    </xf>
    <xf numFmtId="177" fontId="5" fillId="0" borderId="65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71" xfId="0" applyNumberFormat="1" applyFont="1" applyFill="1" applyBorder="1" applyAlignment="1" applyProtection="1">
      <alignment horizontal="center" vertical="center"/>
      <protection locked="0"/>
    </xf>
    <xf numFmtId="177" fontId="5" fillId="0" borderId="67" xfId="0" applyNumberFormat="1" applyFont="1" applyFill="1" applyBorder="1" applyAlignment="1" applyProtection="1">
      <alignment horizontal="center" vertical="center" wrapText="1"/>
      <protection locked="0"/>
    </xf>
    <xf numFmtId="177" fontId="5" fillId="33" borderId="69" xfId="0" applyNumberFormat="1" applyFont="1" applyFill="1" applyBorder="1" applyAlignment="1" applyProtection="1">
      <alignment horizontal="center" vertical="center"/>
      <protection locked="0"/>
    </xf>
    <xf numFmtId="177" fontId="5" fillId="0" borderId="66" xfId="0" applyNumberFormat="1" applyFont="1" applyFill="1" applyBorder="1" applyAlignment="1" applyProtection="1">
      <alignment horizontal="center" vertical="center"/>
      <protection locked="0"/>
    </xf>
    <xf numFmtId="177" fontId="5" fillId="0" borderId="68" xfId="0" applyNumberFormat="1" applyFont="1" applyFill="1" applyBorder="1" applyAlignment="1" applyProtection="1">
      <alignment horizontal="center" vertical="center"/>
      <protection locked="0"/>
    </xf>
    <xf numFmtId="177" fontId="2" fillId="0" borderId="0" xfId="0" applyNumberFormat="1" applyFont="1" applyFill="1" applyAlignment="1" applyProtection="1">
      <alignment vertical="center"/>
      <protection locked="0"/>
    </xf>
    <xf numFmtId="177" fontId="13" fillId="0" borderId="0" xfId="0" applyNumberFormat="1" applyFont="1" applyFill="1" applyAlignment="1" applyProtection="1">
      <alignment horizontal="left" vertical="center"/>
      <protection locked="0"/>
    </xf>
    <xf numFmtId="177" fontId="13" fillId="0" borderId="0" xfId="0" applyNumberFormat="1" applyFont="1" applyFill="1" applyAlignment="1" applyProtection="1">
      <alignment horizontal="center" vertical="center"/>
      <protection locked="0"/>
    </xf>
    <xf numFmtId="177" fontId="13" fillId="0" borderId="0" xfId="0" applyNumberFormat="1" applyFont="1" applyFill="1" applyAlignment="1" applyProtection="1">
      <alignment/>
      <protection locked="0"/>
    </xf>
    <xf numFmtId="177" fontId="13" fillId="0" borderId="0" xfId="0" applyNumberFormat="1" applyFont="1" applyFill="1" applyAlignment="1" applyProtection="1">
      <alignment horizontal="center"/>
      <protection locked="0"/>
    </xf>
    <xf numFmtId="177" fontId="5" fillId="0" borderId="10" xfId="0" applyNumberFormat="1" applyFont="1" applyFill="1" applyBorder="1" applyAlignment="1" applyProtection="1">
      <alignment horizontal="left" wrapText="1"/>
      <protection locked="0"/>
    </xf>
    <xf numFmtId="177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2" xfId="0" applyNumberFormat="1" applyFont="1" applyFill="1" applyBorder="1" applyAlignment="1" applyProtection="1">
      <alignment horizontal="center" vertical="center"/>
      <protection locked="0"/>
    </xf>
    <xf numFmtId="177" fontId="5" fillId="0" borderId="22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Alignment="1" applyProtection="1">
      <alignment/>
      <protection locked="0"/>
    </xf>
    <xf numFmtId="177" fontId="2" fillId="0" borderId="10" xfId="0" applyNumberFormat="1" applyFont="1" applyFill="1" applyBorder="1" applyAlignment="1" applyProtection="1">
      <alignment horizontal="right"/>
      <protection locked="0"/>
    </xf>
    <xf numFmtId="177" fontId="56" fillId="0" borderId="22" xfId="0" applyNumberFormat="1" applyFont="1" applyFill="1" applyBorder="1" applyAlignment="1" applyProtection="1">
      <alignment horizontal="center" vertical="center"/>
      <protection locked="0"/>
    </xf>
    <xf numFmtId="177" fontId="11" fillId="0" borderId="27" xfId="0" applyNumberFormat="1" applyFont="1" applyFill="1" applyBorder="1" applyAlignment="1" applyProtection="1">
      <alignment horizontal="left"/>
      <protection locked="0"/>
    </xf>
    <xf numFmtId="177" fontId="11" fillId="0" borderId="11" xfId="0" applyNumberFormat="1" applyFont="1" applyFill="1" applyBorder="1" applyAlignment="1" applyProtection="1">
      <alignment horizontal="center" vertical="center"/>
      <protection locked="0"/>
    </xf>
    <xf numFmtId="177" fontId="5" fillId="0" borderId="40" xfId="0" applyNumberFormat="1" applyFont="1" applyFill="1" applyBorder="1" applyAlignment="1" applyProtection="1">
      <alignment horizontal="center" vertical="center"/>
      <protection locked="0"/>
    </xf>
    <xf numFmtId="177" fontId="5" fillId="0" borderId="32" xfId="0" applyNumberFormat="1" applyFont="1" applyFill="1" applyBorder="1" applyAlignment="1" applyProtection="1">
      <alignment horizontal="left" wrapText="1"/>
      <protection locked="0"/>
    </xf>
    <xf numFmtId="177" fontId="5" fillId="0" borderId="33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34" xfId="0" applyNumberFormat="1" applyFont="1" applyFill="1" applyBorder="1" applyAlignment="1" applyProtection="1">
      <alignment horizontal="center" vertical="center"/>
      <protection locked="0"/>
    </xf>
    <xf numFmtId="177" fontId="5" fillId="0" borderId="28" xfId="0" applyNumberFormat="1" applyFont="1" applyFill="1" applyBorder="1" applyAlignment="1" applyProtection="1">
      <alignment horizontal="center" vertical="center"/>
      <protection locked="0"/>
    </xf>
    <xf numFmtId="177" fontId="5" fillId="0" borderId="54" xfId="0" applyNumberFormat="1" applyFont="1" applyFill="1" applyBorder="1" applyAlignment="1" applyProtection="1">
      <alignment horizontal="center" vertical="center"/>
      <protection locked="0"/>
    </xf>
    <xf numFmtId="177" fontId="5" fillId="0" borderId="55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Alignment="1" applyProtection="1">
      <alignment horizontal="left" wrapText="1"/>
      <protection locked="0"/>
    </xf>
    <xf numFmtId="177" fontId="5" fillId="0" borderId="0" xfId="0" applyNumberFormat="1" applyFont="1" applyFill="1" applyBorder="1" applyAlignment="1" applyProtection="1">
      <alignment horizontal="right"/>
      <protection locked="0"/>
    </xf>
    <xf numFmtId="177" fontId="5" fillId="0" borderId="17" xfId="0" applyNumberFormat="1" applyFont="1" applyFill="1" applyBorder="1" applyAlignment="1" applyProtection="1">
      <alignment horizontal="center" vertical="center"/>
      <protection locked="0"/>
    </xf>
    <xf numFmtId="177" fontId="5" fillId="0" borderId="10" xfId="0" applyNumberFormat="1" applyFont="1" applyFill="1" applyBorder="1" applyAlignment="1" applyProtection="1">
      <alignment horizontal="right"/>
      <protection locked="0"/>
    </xf>
    <xf numFmtId="177" fontId="5" fillId="0" borderId="27" xfId="0" applyNumberFormat="1" applyFont="1" applyFill="1" applyBorder="1" applyAlignment="1" applyProtection="1">
      <alignment/>
      <protection locked="0"/>
    </xf>
    <xf numFmtId="177" fontId="11" fillId="0" borderId="10" xfId="0" applyNumberFormat="1" applyFont="1" applyFill="1" applyBorder="1" applyAlignment="1" applyProtection="1">
      <alignment horizontal="left" vertical="top" wrapText="1"/>
      <protection locked="0"/>
    </xf>
    <xf numFmtId="177" fontId="6" fillId="0" borderId="11" xfId="0" applyNumberFormat="1" applyFont="1" applyFill="1" applyBorder="1" applyAlignment="1" applyProtection="1">
      <alignment wrapText="1"/>
      <protection locked="0"/>
    </xf>
    <xf numFmtId="177" fontId="6" fillId="0" borderId="27" xfId="0" applyNumberFormat="1" applyFont="1" applyFill="1" applyBorder="1" applyAlignment="1" applyProtection="1">
      <alignment wrapText="1"/>
      <protection locked="0"/>
    </xf>
    <xf numFmtId="177" fontId="6" fillId="0" borderId="39" xfId="0" applyNumberFormat="1" applyFont="1" applyFill="1" applyBorder="1" applyAlignment="1" applyProtection="1">
      <alignment wrapText="1"/>
      <protection locked="0"/>
    </xf>
    <xf numFmtId="177" fontId="11" fillId="0" borderId="61" xfId="0" applyNumberFormat="1" applyFont="1" applyFill="1" applyBorder="1" applyAlignment="1" applyProtection="1">
      <alignment horizontal="left"/>
      <protection locked="0"/>
    </xf>
    <xf numFmtId="177" fontId="5" fillId="0" borderId="71" xfId="0" applyNumberFormat="1" applyFont="1" applyFill="1" applyBorder="1" applyAlignment="1" applyProtection="1">
      <alignment horizontal="center"/>
      <protection locked="0"/>
    </xf>
    <xf numFmtId="177" fontId="5" fillId="0" borderId="0" xfId="0" applyNumberFormat="1" applyFont="1" applyFill="1" applyAlignment="1" applyProtection="1">
      <alignment/>
      <protection locked="0"/>
    </xf>
    <xf numFmtId="177" fontId="5" fillId="0" borderId="73" xfId="0" applyNumberFormat="1" applyFont="1" applyFill="1" applyBorder="1" applyAlignment="1" applyProtection="1">
      <alignment horizontal="center" vertical="center"/>
      <protection locked="0"/>
    </xf>
    <xf numFmtId="177" fontId="9" fillId="0" borderId="0" xfId="0" applyNumberFormat="1" applyFont="1" applyFill="1" applyAlignment="1" applyProtection="1">
      <alignment vertical="center"/>
      <protection locked="0"/>
    </xf>
    <xf numFmtId="177" fontId="5" fillId="0" borderId="74" xfId="0" applyNumberFormat="1" applyFont="1" applyFill="1" applyBorder="1" applyAlignment="1" applyProtection="1">
      <alignment horizontal="center"/>
      <protection locked="0"/>
    </xf>
    <xf numFmtId="177" fontId="5" fillId="0" borderId="0" xfId="0" applyNumberFormat="1" applyFont="1" applyFill="1" applyAlignment="1" applyProtection="1">
      <alignment vertical="center"/>
      <protection locked="0"/>
    </xf>
    <xf numFmtId="177" fontId="5" fillId="0" borderId="72" xfId="0" applyNumberFormat="1" applyFont="1" applyFill="1" applyBorder="1" applyAlignment="1" applyProtection="1">
      <alignment horizontal="center" vertical="center" wrapText="1"/>
      <protection locked="0"/>
    </xf>
    <xf numFmtId="177" fontId="12" fillId="0" borderId="0" xfId="0" applyNumberFormat="1" applyFont="1" applyAlignment="1" applyProtection="1">
      <alignment/>
      <protection locked="0"/>
    </xf>
    <xf numFmtId="177" fontId="2" fillId="0" borderId="0" xfId="0" applyNumberFormat="1" applyFont="1" applyAlignment="1" applyProtection="1">
      <alignment horizontal="center" vertical="center"/>
      <protection locked="0"/>
    </xf>
    <xf numFmtId="177" fontId="5" fillId="0" borderId="13" xfId="0" applyNumberFormat="1" applyFont="1" applyFill="1" applyBorder="1" applyAlignment="1" applyProtection="1">
      <alignment horizontal="right" vertical="center"/>
      <protection/>
    </xf>
    <xf numFmtId="177" fontId="5" fillId="0" borderId="16" xfId="0" applyNumberFormat="1" applyFont="1" applyFill="1" applyBorder="1" applyAlignment="1" applyProtection="1">
      <alignment horizontal="center" vertical="center"/>
      <protection/>
    </xf>
    <xf numFmtId="177" fontId="5" fillId="0" borderId="18" xfId="0" applyNumberFormat="1" applyFont="1" applyFill="1" applyBorder="1" applyAlignment="1" applyProtection="1">
      <alignment horizontal="right" vertical="center"/>
      <protection/>
    </xf>
    <xf numFmtId="177" fontId="5" fillId="0" borderId="21" xfId="0" applyNumberFormat="1" applyFont="1" applyFill="1" applyBorder="1" applyAlignment="1" applyProtection="1">
      <alignment horizontal="center" vertical="center"/>
      <protection/>
    </xf>
    <xf numFmtId="177" fontId="5" fillId="0" borderId="25" xfId="0" applyNumberFormat="1" applyFont="1" applyFill="1" applyBorder="1" applyAlignment="1" applyProtection="1">
      <alignment horizontal="right" vertical="center"/>
      <protection/>
    </xf>
    <xf numFmtId="177" fontId="5" fillId="0" borderId="26" xfId="0" applyNumberFormat="1" applyFont="1" applyFill="1" applyBorder="1" applyAlignment="1" applyProtection="1">
      <alignment horizontal="center" vertical="center"/>
      <protection/>
    </xf>
    <xf numFmtId="177" fontId="5" fillId="0" borderId="20" xfId="0" applyNumberFormat="1" applyFont="1" applyFill="1" applyBorder="1" applyAlignment="1" applyProtection="1">
      <alignment horizontal="right" vertical="center"/>
      <protection/>
    </xf>
    <xf numFmtId="177" fontId="5" fillId="0" borderId="35" xfId="0" applyNumberFormat="1" applyFont="1" applyFill="1" applyBorder="1" applyAlignment="1" applyProtection="1">
      <alignment horizontal="right" vertical="center"/>
      <protection/>
    </xf>
    <xf numFmtId="177" fontId="5" fillId="0" borderId="38" xfId="0" applyNumberFormat="1" applyFont="1" applyFill="1" applyBorder="1" applyAlignment="1" applyProtection="1">
      <alignment horizontal="center" vertical="center"/>
      <protection/>
    </xf>
    <xf numFmtId="177" fontId="5" fillId="0" borderId="29" xfId="0" applyNumberFormat="1" applyFont="1" applyFill="1" applyBorder="1" applyAlignment="1" applyProtection="1">
      <alignment horizontal="right" vertical="center"/>
      <protection/>
    </xf>
    <xf numFmtId="177" fontId="5" fillId="0" borderId="41" xfId="0" applyNumberFormat="1" applyFont="1" applyFill="1" applyBorder="1" applyAlignment="1" applyProtection="1">
      <alignment horizontal="center" vertical="center"/>
      <protection/>
    </xf>
    <xf numFmtId="177" fontId="5" fillId="0" borderId="45" xfId="0" applyNumberFormat="1" applyFont="1" applyFill="1" applyBorder="1" applyAlignment="1" applyProtection="1">
      <alignment horizontal="right" vertical="center"/>
      <protection/>
    </xf>
    <xf numFmtId="177" fontId="5" fillId="0" borderId="46" xfId="0" applyNumberFormat="1" applyFont="1" applyFill="1" applyBorder="1" applyAlignment="1" applyProtection="1">
      <alignment horizontal="center" vertical="center"/>
      <protection/>
    </xf>
    <xf numFmtId="177" fontId="5" fillId="0" borderId="27" xfId="0" applyNumberFormat="1" applyFont="1" applyFill="1" applyBorder="1" applyAlignment="1" applyProtection="1">
      <alignment horizontal="right" vertical="center"/>
      <protection/>
    </xf>
    <xf numFmtId="177" fontId="5" fillId="0" borderId="14" xfId="0" applyNumberFormat="1" applyFont="1" applyFill="1" applyBorder="1" applyAlignment="1" applyProtection="1">
      <alignment horizontal="center" vertical="center"/>
      <protection/>
    </xf>
    <xf numFmtId="177" fontId="5" fillId="0" borderId="19" xfId="0" applyNumberFormat="1" applyFont="1" applyFill="1" applyBorder="1" applyAlignment="1" applyProtection="1">
      <alignment horizontal="center" vertical="center"/>
      <protection/>
    </xf>
    <xf numFmtId="177" fontId="5" fillId="0" borderId="24" xfId="0" applyNumberFormat="1" applyFont="1" applyFill="1" applyBorder="1" applyAlignment="1" applyProtection="1">
      <alignment horizontal="center" vertical="center"/>
      <protection/>
    </xf>
    <xf numFmtId="177" fontId="5" fillId="0" borderId="30" xfId="0" applyNumberFormat="1" applyFont="1" applyFill="1" applyBorder="1" applyAlignment="1" applyProtection="1">
      <alignment horizontal="center" vertical="center"/>
      <protection/>
    </xf>
    <xf numFmtId="177" fontId="5" fillId="0" borderId="36" xfId="0" applyNumberFormat="1" applyFont="1" applyFill="1" applyBorder="1" applyAlignment="1" applyProtection="1">
      <alignment horizontal="center" vertical="center"/>
      <protection/>
    </xf>
    <xf numFmtId="177" fontId="5" fillId="0" borderId="43" xfId="0" applyNumberFormat="1" applyFont="1" applyFill="1" applyBorder="1" applyAlignment="1" applyProtection="1">
      <alignment horizontal="center" vertical="center"/>
      <protection/>
    </xf>
    <xf numFmtId="177" fontId="5" fillId="0" borderId="42" xfId="0" applyNumberFormat="1" applyFont="1" applyFill="1" applyBorder="1" applyAlignment="1" applyProtection="1">
      <alignment horizontal="right" vertical="center"/>
      <protection/>
    </xf>
    <xf numFmtId="177" fontId="5" fillId="0" borderId="70" xfId="49" applyNumberFormat="1" applyFont="1" applyFill="1" applyBorder="1" applyAlignment="1" applyProtection="1">
      <alignment horizontal="right" vertical="center"/>
      <protection/>
    </xf>
    <xf numFmtId="177" fontId="5" fillId="33" borderId="27" xfId="0" applyNumberFormat="1" applyFont="1" applyFill="1" applyBorder="1" applyAlignment="1" applyProtection="1">
      <alignment horizontal="right" vertical="center"/>
      <protection/>
    </xf>
    <xf numFmtId="177" fontId="5" fillId="0" borderId="53" xfId="0" applyNumberFormat="1" applyFont="1" applyFill="1" applyBorder="1" applyAlignment="1" applyProtection="1">
      <alignment horizontal="right" vertical="center"/>
      <protection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177" fontId="5" fillId="0" borderId="23" xfId="0" applyNumberFormat="1" applyFont="1" applyFill="1" applyBorder="1" applyAlignment="1" applyProtection="1">
      <alignment horizontal="right" vertical="center"/>
      <protection/>
    </xf>
    <xf numFmtId="177" fontId="6" fillId="0" borderId="24" xfId="0" applyNumberFormat="1" applyFont="1" applyFill="1" applyBorder="1" applyAlignment="1" applyProtection="1">
      <alignment horizontal="center" vertical="center"/>
      <protection/>
    </xf>
    <xf numFmtId="177" fontId="56" fillId="0" borderId="23" xfId="0" applyNumberFormat="1" applyFont="1" applyFill="1" applyBorder="1" applyAlignment="1" applyProtection="1">
      <alignment horizontal="right" vertical="center"/>
      <protection/>
    </xf>
    <xf numFmtId="177" fontId="57" fillId="0" borderId="24" xfId="0" applyNumberFormat="1" applyFont="1" applyFill="1" applyBorder="1" applyAlignment="1" applyProtection="1">
      <alignment horizontal="center" vertical="center"/>
      <protection/>
    </xf>
    <xf numFmtId="177" fontId="6" fillId="0" borderId="30" xfId="0" applyNumberFormat="1" applyFont="1" applyFill="1" applyBorder="1" applyAlignment="1" applyProtection="1">
      <alignment horizontal="center" vertical="center"/>
      <protection/>
    </xf>
    <xf numFmtId="177" fontId="5" fillId="0" borderId="37" xfId="0" applyNumberFormat="1" applyFont="1" applyFill="1" applyBorder="1" applyAlignment="1" applyProtection="1">
      <alignment horizontal="center" vertical="center"/>
      <protection/>
    </xf>
    <xf numFmtId="177" fontId="5" fillId="0" borderId="25" xfId="0" applyNumberFormat="1" applyFont="1" applyFill="1" applyBorder="1" applyAlignment="1" applyProtection="1">
      <alignment horizontal="center" vertical="center"/>
      <protection/>
    </xf>
    <xf numFmtId="177" fontId="5" fillId="0" borderId="31" xfId="0" applyNumberFormat="1" applyFont="1" applyFill="1" applyBorder="1" applyAlignment="1" applyProtection="1">
      <alignment horizontal="center" vertical="center"/>
      <protection/>
    </xf>
    <xf numFmtId="177" fontId="5" fillId="0" borderId="15" xfId="0" applyNumberFormat="1" applyFont="1" applyFill="1" applyBorder="1" applyAlignment="1" applyProtection="1">
      <alignment horizontal="center" vertical="center"/>
      <protection/>
    </xf>
    <xf numFmtId="177" fontId="5" fillId="0" borderId="51" xfId="0" applyNumberFormat="1" applyFont="1" applyFill="1" applyBorder="1" applyAlignment="1" applyProtection="1">
      <alignment horizontal="right" vertical="center"/>
      <protection/>
    </xf>
    <xf numFmtId="177" fontId="5" fillId="0" borderId="0" xfId="0" applyNumberFormat="1" applyFont="1" applyFill="1" applyBorder="1" applyAlignment="1" applyProtection="1">
      <alignment horizontal="center" vertical="center"/>
      <protection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/>
    </xf>
    <xf numFmtId="177" fontId="5" fillId="0" borderId="34" xfId="0" applyNumberFormat="1" applyFont="1" applyFill="1" applyBorder="1" applyAlignment="1" applyProtection="1">
      <alignment horizontal="center" vertical="center"/>
      <protection/>
    </xf>
    <xf numFmtId="177" fontId="5" fillId="0" borderId="22" xfId="0" applyNumberFormat="1" applyFont="1" applyFill="1" applyBorder="1" applyAlignment="1" applyProtection="1">
      <alignment horizontal="center" vertical="center"/>
      <protection/>
    </xf>
    <xf numFmtId="177" fontId="5" fillId="0" borderId="56" xfId="0" applyNumberFormat="1" applyFont="1" applyFill="1" applyBorder="1" applyAlignment="1" applyProtection="1">
      <alignment horizontal="right" vertical="center"/>
      <protection/>
    </xf>
    <xf numFmtId="177" fontId="5" fillId="0" borderId="58" xfId="0" applyNumberFormat="1" applyFont="1" applyFill="1" applyBorder="1" applyAlignment="1" applyProtection="1">
      <alignment horizontal="center" vertical="center"/>
      <protection/>
    </xf>
    <xf numFmtId="177" fontId="5" fillId="0" borderId="55" xfId="0" applyNumberFormat="1" applyFont="1" applyFill="1" applyBorder="1" applyAlignment="1" applyProtection="1">
      <alignment horizontal="center" vertical="center"/>
      <protection/>
    </xf>
    <xf numFmtId="177" fontId="5" fillId="0" borderId="0" xfId="0" applyNumberFormat="1" applyFont="1" applyFill="1" applyBorder="1" applyAlignment="1" applyProtection="1">
      <alignment/>
      <protection/>
    </xf>
    <xf numFmtId="177" fontId="2" fillId="0" borderId="0" xfId="0" applyNumberFormat="1" applyFont="1" applyAlignment="1" applyProtection="1">
      <alignment/>
      <protection/>
    </xf>
    <xf numFmtId="177" fontId="56" fillId="0" borderId="24" xfId="0" applyNumberFormat="1" applyFont="1" applyFill="1" applyBorder="1" applyAlignment="1" applyProtection="1">
      <alignment horizontal="center" vertical="center"/>
      <protection/>
    </xf>
    <xf numFmtId="177" fontId="5" fillId="0" borderId="11" xfId="0" applyNumberFormat="1" applyFont="1" applyFill="1" applyBorder="1" applyAlignment="1" applyProtection="1">
      <alignment horizontal="center" vertical="center"/>
      <protection/>
    </xf>
    <xf numFmtId="177" fontId="5" fillId="0" borderId="57" xfId="0" applyNumberFormat="1" applyFont="1" applyFill="1" applyBorder="1" applyAlignment="1" applyProtection="1">
      <alignment horizontal="center" vertical="center"/>
      <protection/>
    </xf>
    <xf numFmtId="177" fontId="13" fillId="0" borderId="0" xfId="0" applyNumberFormat="1" applyFont="1" applyFill="1" applyAlignment="1" applyProtection="1">
      <alignment/>
      <protection/>
    </xf>
    <xf numFmtId="177" fontId="13" fillId="0" borderId="0" xfId="0" applyNumberFormat="1" applyFont="1" applyFill="1" applyAlignment="1" applyProtection="1">
      <alignment horizontal="center"/>
      <protection/>
    </xf>
    <xf numFmtId="177" fontId="13" fillId="0" borderId="0" xfId="0" applyNumberFormat="1" applyFont="1" applyFill="1" applyBorder="1" applyAlignment="1" applyProtection="1">
      <alignment horizontal="center"/>
      <protection/>
    </xf>
    <xf numFmtId="177" fontId="5" fillId="0" borderId="20" xfId="0" applyNumberFormat="1" applyFont="1" applyFill="1" applyBorder="1" applyAlignment="1" applyProtection="1">
      <alignment horizontal="center" vertical="center"/>
      <protection/>
    </xf>
    <xf numFmtId="177" fontId="5" fillId="0" borderId="12" xfId="0" applyNumberFormat="1" applyFont="1" applyFill="1" applyBorder="1" applyAlignment="1" applyProtection="1">
      <alignment horizontal="center" vertical="center"/>
      <protection/>
    </xf>
    <xf numFmtId="177" fontId="5" fillId="0" borderId="17" xfId="0" applyNumberFormat="1" applyFont="1" applyFill="1" applyBorder="1" applyAlignment="1" applyProtection="1">
      <alignment horizontal="center" vertical="center"/>
      <protection/>
    </xf>
    <xf numFmtId="177" fontId="6" fillId="0" borderId="36" xfId="0" applyNumberFormat="1" applyFont="1" applyFill="1" applyBorder="1" applyAlignment="1" applyProtection="1">
      <alignment vertical="center"/>
      <protection/>
    </xf>
    <xf numFmtId="177" fontId="6" fillId="0" borderId="24" xfId="0" applyNumberFormat="1" applyFont="1" applyFill="1" applyBorder="1" applyAlignment="1" applyProtection="1">
      <alignment vertical="center"/>
      <protection/>
    </xf>
    <xf numFmtId="177" fontId="6" fillId="0" borderId="57" xfId="0" applyNumberFormat="1" applyFont="1" applyFill="1" applyBorder="1" applyAlignment="1" applyProtection="1">
      <alignment vertical="center"/>
      <protection/>
    </xf>
    <xf numFmtId="177" fontId="5" fillId="0" borderId="70" xfId="0" applyNumberFormat="1" applyFont="1" applyFill="1" applyBorder="1" applyAlignment="1" applyProtection="1">
      <alignment horizontal="right" vertical="center"/>
      <protection/>
    </xf>
    <xf numFmtId="176" fontId="5" fillId="0" borderId="42" xfId="0" applyNumberFormat="1" applyFont="1" applyFill="1" applyBorder="1" applyAlignment="1" applyProtection="1">
      <alignment horizontal="right" vertical="center"/>
      <protection/>
    </xf>
    <xf numFmtId="177" fontId="5" fillId="0" borderId="18" xfId="0" applyNumberFormat="1" applyFont="1" applyFill="1" applyBorder="1" applyAlignment="1" applyProtection="1">
      <alignment horizontal="center" vertical="center"/>
      <protection/>
    </xf>
    <xf numFmtId="177" fontId="5" fillId="0" borderId="19" xfId="0" applyNumberFormat="1" applyFont="1" applyFill="1" applyBorder="1" applyAlignment="1" applyProtection="1">
      <alignment horizontal="center" vertical="center"/>
      <protection/>
    </xf>
    <xf numFmtId="177" fontId="2" fillId="0" borderId="18" xfId="0" applyNumberFormat="1" applyFont="1" applyBorder="1" applyAlignment="1" applyProtection="1">
      <alignment horizontal="center"/>
      <protection locked="0"/>
    </xf>
    <xf numFmtId="177" fontId="2" fillId="0" borderId="19" xfId="0" applyNumberFormat="1" applyFont="1" applyBorder="1" applyAlignment="1" applyProtection="1">
      <alignment horizontal="center"/>
      <protection locked="0"/>
    </xf>
    <xf numFmtId="177" fontId="4" fillId="33" borderId="79" xfId="0" applyNumberFormat="1" applyFont="1" applyFill="1" applyBorder="1" applyAlignment="1" applyProtection="1">
      <alignment horizontal="center" vertical="center"/>
      <protection locked="0"/>
    </xf>
    <xf numFmtId="177" fontId="4" fillId="33" borderId="80" xfId="0" applyNumberFormat="1" applyFont="1" applyFill="1" applyBorder="1" applyAlignment="1" applyProtection="1">
      <alignment horizontal="center" vertical="center"/>
      <protection locked="0"/>
    </xf>
    <xf numFmtId="177" fontId="4" fillId="33" borderId="81" xfId="0" applyNumberFormat="1" applyFont="1" applyFill="1" applyBorder="1" applyAlignment="1" applyProtection="1">
      <alignment horizontal="center" vertical="center"/>
      <protection locked="0"/>
    </xf>
    <xf numFmtId="177" fontId="5" fillId="0" borderId="67" xfId="0" applyNumberFormat="1" applyFont="1" applyFill="1" applyBorder="1" applyAlignment="1" applyProtection="1">
      <alignment horizontal="center" vertical="center"/>
      <protection locked="0"/>
    </xf>
    <xf numFmtId="177" fontId="13" fillId="34" borderId="82" xfId="0" applyNumberFormat="1" applyFont="1" applyFill="1" applyBorder="1" applyAlignment="1" applyProtection="1">
      <alignment horizontal="center" vertical="center"/>
      <protection locked="0"/>
    </xf>
    <xf numFmtId="177" fontId="13" fillId="0" borderId="83" xfId="0" applyNumberFormat="1" applyFont="1" applyBorder="1" applyAlignment="1" applyProtection="1">
      <alignment horizontal="center" vertical="center"/>
      <protection locked="0"/>
    </xf>
    <xf numFmtId="177" fontId="13" fillId="34" borderId="45" xfId="0" applyNumberFormat="1" applyFont="1" applyFill="1" applyBorder="1" applyAlignment="1" applyProtection="1">
      <alignment horizontal="center" vertical="center"/>
      <protection locked="0"/>
    </xf>
    <xf numFmtId="177" fontId="13" fillId="34" borderId="43" xfId="0" applyNumberFormat="1" applyFont="1" applyFill="1" applyBorder="1" applyAlignment="1" applyProtection="1">
      <alignment horizontal="center" vertical="center"/>
      <protection locked="0"/>
    </xf>
    <xf numFmtId="177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locked="0"/>
    </xf>
    <xf numFmtId="177" fontId="13" fillId="34" borderId="84" xfId="0" applyNumberFormat="1" applyFont="1" applyFill="1" applyBorder="1" applyAlignment="1" applyProtection="1">
      <alignment horizontal="center" vertical="center"/>
      <protection locked="0"/>
    </xf>
    <xf numFmtId="177" fontId="13" fillId="0" borderId="85" xfId="0" applyNumberFormat="1" applyFont="1" applyBorder="1" applyAlignment="1" applyProtection="1">
      <alignment horizontal="center" vertical="center"/>
      <protection locked="0"/>
    </xf>
    <xf numFmtId="177" fontId="2" fillId="0" borderId="0" xfId="0" applyNumberFormat="1" applyFont="1" applyFill="1" applyBorder="1" applyAlignment="1" applyProtection="1">
      <alignment horizontal="right"/>
      <protection locked="0"/>
    </xf>
    <xf numFmtId="177" fontId="13" fillId="0" borderId="46" xfId="0" applyNumberFormat="1" applyFont="1" applyBorder="1" applyAlignment="1" applyProtection="1">
      <alignment horizontal="center"/>
      <protection locked="0"/>
    </xf>
    <xf numFmtId="177" fontId="13" fillId="34" borderId="86" xfId="0" applyNumberFormat="1" applyFont="1" applyFill="1" applyBorder="1" applyAlignment="1" applyProtection="1">
      <alignment horizontal="center" vertical="center"/>
      <protection locked="0"/>
    </xf>
    <xf numFmtId="177" fontId="13" fillId="34" borderId="87" xfId="0" applyNumberFormat="1" applyFont="1" applyFill="1" applyBorder="1" applyAlignment="1" applyProtection="1">
      <alignment horizontal="center" vertical="center"/>
      <protection locked="0"/>
    </xf>
    <xf numFmtId="177" fontId="13" fillId="0" borderId="53" xfId="0" applyNumberFormat="1" applyFont="1" applyBorder="1" applyAlignment="1" applyProtection="1">
      <alignment horizontal="center" vertical="center"/>
      <protection locked="0"/>
    </xf>
    <xf numFmtId="177" fontId="13" fillId="0" borderId="54" xfId="0" applyNumberFormat="1" applyFont="1" applyBorder="1" applyAlignment="1" applyProtection="1">
      <alignment horizontal="center" vertical="center"/>
      <protection locked="0"/>
    </xf>
    <xf numFmtId="177" fontId="13" fillId="34" borderId="64" xfId="0" applyNumberFormat="1" applyFont="1" applyFill="1" applyBorder="1" applyAlignment="1" applyProtection="1">
      <alignment horizontal="center" vertical="center"/>
      <protection locked="0"/>
    </xf>
    <xf numFmtId="177" fontId="13" fillId="0" borderId="66" xfId="0" applyNumberFormat="1" applyFont="1" applyBorder="1" applyAlignment="1" applyProtection="1">
      <alignment horizontal="center" vertical="center"/>
      <protection locked="0"/>
    </xf>
    <xf numFmtId="177" fontId="5" fillId="0" borderId="88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89" xfId="0" applyNumberFormat="1" applyFont="1" applyFill="1" applyBorder="1" applyAlignment="1" applyProtection="1">
      <alignment horizontal="center" vertical="center" wrapText="1"/>
      <protection locked="0"/>
    </xf>
    <xf numFmtId="177" fontId="13" fillId="34" borderId="90" xfId="0" applyNumberFormat="1" applyFont="1" applyFill="1" applyBorder="1" applyAlignment="1" applyProtection="1">
      <alignment horizontal="center" vertical="center"/>
      <protection locked="0"/>
    </xf>
    <xf numFmtId="177" fontId="13" fillId="34" borderId="91" xfId="0" applyNumberFormat="1" applyFont="1" applyFill="1" applyBorder="1" applyAlignment="1" applyProtection="1">
      <alignment horizontal="center" vertical="center"/>
      <protection locked="0"/>
    </xf>
    <xf numFmtId="177" fontId="13" fillId="0" borderId="92" xfId="0" applyNumberFormat="1" applyFont="1" applyBorder="1" applyAlignment="1" applyProtection="1">
      <alignment horizontal="center"/>
      <protection locked="0"/>
    </xf>
    <xf numFmtId="177" fontId="5" fillId="0" borderId="86" xfId="0" applyNumberFormat="1" applyFont="1" applyFill="1" applyBorder="1" applyAlignment="1" applyProtection="1">
      <alignment vertical="center"/>
      <protection locked="0"/>
    </xf>
    <xf numFmtId="0" fontId="6" fillId="0" borderId="91" xfId="0" applyFont="1" applyFill="1" applyBorder="1" applyAlignment="1" applyProtection="1">
      <alignment/>
      <protection locked="0"/>
    </xf>
    <xf numFmtId="177" fontId="13" fillId="0" borderId="93" xfId="0" applyNumberFormat="1" applyFont="1" applyBorder="1" applyAlignment="1" applyProtection="1">
      <alignment horizontal="center"/>
      <protection locked="0"/>
    </xf>
    <xf numFmtId="177" fontId="13" fillId="34" borderId="82" xfId="0" applyNumberFormat="1" applyFont="1" applyFill="1" applyBorder="1" applyAlignment="1" applyProtection="1">
      <alignment horizontal="center" vertical="center" textRotation="255"/>
      <protection locked="0"/>
    </xf>
    <xf numFmtId="177" fontId="13" fillId="0" borderId="83" xfId="0" applyNumberFormat="1" applyFont="1" applyBorder="1" applyAlignment="1" applyProtection="1">
      <alignment horizontal="center" vertical="center" textRotation="255"/>
      <protection locked="0"/>
    </xf>
    <xf numFmtId="177" fontId="13" fillId="0" borderId="91" xfId="0" applyNumberFormat="1" applyFont="1" applyBorder="1" applyAlignment="1" applyProtection="1">
      <alignment horizontal="center"/>
      <protection locked="0"/>
    </xf>
    <xf numFmtId="177" fontId="9" fillId="0" borderId="0" xfId="0" applyNumberFormat="1" applyFont="1" applyBorder="1" applyAlignment="1" applyProtection="1">
      <alignment horizontal="center" vertical="center" wrapText="1"/>
      <protection locked="0"/>
    </xf>
    <xf numFmtId="177" fontId="9" fillId="0" borderId="0" xfId="0" applyNumberFormat="1" applyFont="1" applyBorder="1" applyAlignment="1" applyProtection="1">
      <alignment horizontal="center" vertical="center"/>
      <protection locked="0"/>
    </xf>
    <xf numFmtId="177" fontId="5" fillId="0" borderId="77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88" xfId="0" applyNumberFormat="1" applyFont="1" applyFill="1" applyBorder="1" applyAlignment="1" applyProtection="1">
      <alignment horizontal="center" vertical="center"/>
      <protection locked="0"/>
    </xf>
    <xf numFmtId="177" fontId="5" fillId="0" borderId="89" xfId="0" applyNumberFormat="1" applyFont="1" applyFill="1" applyBorder="1" applyAlignment="1" applyProtection="1">
      <alignment horizontal="center" vertical="center"/>
      <protection locked="0"/>
    </xf>
    <xf numFmtId="177" fontId="5" fillId="0" borderId="77" xfId="0" applyNumberFormat="1" applyFont="1" applyFill="1" applyBorder="1" applyAlignment="1" applyProtection="1">
      <alignment horizontal="center" vertical="center"/>
      <protection locked="0"/>
    </xf>
    <xf numFmtId="177" fontId="5" fillId="0" borderId="66" xfId="0" applyNumberFormat="1" applyFont="1" applyFill="1" applyBorder="1" applyAlignment="1" applyProtection="1">
      <alignment horizontal="center" vertical="center"/>
      <protection locked="0"/>
    </xf>
    <xf numFmtId="177" fontId="5" fillId="0" borderId="94" xfId="0" applyNumberFormat="1" applyFont="1" applyFill="1" applyBorder="1" applyAlignment="1" applyProtection="1">
      <alignment horizontal="right" vertical="center"/>
      <protection/>
    </xf>
    <xf numFmtId="177" fontId="5" fillId="0" borderId="66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67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94" xfId="0" applyNumberFormat="1" applyFont="1" applyFill="1" applyBorder="1" applyAlignment="1">
      <alignment horizontal="right" vertical="center"/>
    </xf>
    <xf numFmtId="177" fontId="5" fillId="0" borderId="77" xfId="0" applyNumberFormat="1" applyFont="1" applyFill="1" applyBorder="1" applyAlignment="1">
      <alignment horizontal="center" vertical="center" wrapText="1"/>
    </xf>
    <xf numFmtId="177" fontId="5" fillId="0" borderId="88" xfId="0" applyNumberFormat="1" applyFont="1" applyFill="1" applyBorder="1" applyAlignment="1">
      <alignment horizontal="center" vertical="center" wrapText="1"/>
    </xf>
    <xf numFmtId="177" fontId="5" fillId="0" borderId="66" xfId="0" applyNumberFormat="1" applyFont="1" applyFill="1" applyBorder="1" applyAlignment="1">
      <alignment horizontal="center" vertical="center" wrapText="1"/>
    </xf>
    <xf numFmtId="177" fontId="5" fillId="0" borderId="88" xfId="0" applyNumberFormat="1" applyFont="1" applyFill="1" applyBorder="1" applyAlignment="1">
      <alignment horizontal="center" vertical="center"/>
    </xf>
    <xf numFmtId="177" fontId="5" fillId="0" borderId="89" xfId="0" applyNumberFormat="1" applyFont="1" applyFill="1" applyBorder="1" applyAlignment="1">
      <alignment horizontal="center" vertical="center"/>
    </xf>
    <xf numFmtId="177" fontId="13" fillId="34" borderId="86" xfId="0" applyNumberFormat="1" applyFont="1" applyFill="1" applyBorder="1" applyAlignment="1">
      <alignment horizontal="center" vertical="center"/>
    </xf>
    <xf numFmtId="177" fontId="13" fillId="34" borderId="87" xfId="0" applyNumberFormat="1" applyFont="1" applyFill="1" applyBorder="1" applyAlignment="1">
      <alignment horizontal="center" vertical="center"/>
    </xf>
    <xf numFmtId="177" fontId="13" fillId="0" borderId="53" xfId="0" applyNumberFormat="1" applyFont="1" applyBorder="1" applyAlignment="1">
      <alignment horizontal="center" vertical="center"/>
    </xf>
    <xf numFmtId="177" fontId="13" fillId="0" borderId="54" xfId="0" applyNumberFormat="1" applyFont="1" applyBorder="1" applyAlignment="1">
      <alignment horizontal="center" vertical="center"/>
    </xf>
    <xf numFmtId="177" fontId="5" fillId="0" borderId="77" xfId="0" applyNumberFormat="1" applyFont="1" applyFill="1" applyBorder="1" applyAlignment="1">
      <alignment horizontal="center" vertical="center"/>
    </xf>
    <xf numFmtId="177" fontId="5" fillId="0" borderId="67" xfId="0" applyNumberFormat="1" applyFont="1" applyFill="1" applyBorder="1" applyAlignment="1">
      <alignment horizontal="center" vertical="center" wrapText="1"/>
    </xf>
    <xf numFmtId="177" fontId="5" fillId="0" borderId="67" xfId="0" applyNumberFormat="1" applyFont="1" applyFill="1" applyBorder="1" applyAlignment="1">
      <alignment horizontal="center" vertical="center"/>
    </xf>
    <xf numFmtId="177" fontId="13" fillId="34" borderId="64" xfId="0" applyNumberFormat="1" applyFont="1" applyFill="1" applyBorder="1" applyAlignment="1">
      <alignment horizontal="center" vertical="center"/>
    </xf>
    <xf numFmtId="177" fontId="13" fillId="0" borderId="66" xfId="0" applyNumberFormat="1" applyFont="1" applyBorder="1" applyAlignment="1">
      <alignment horizontal="center" vertical="center"/>
    </xf>
    <xf numFmtId="177" fontId="5" fillId="0" borderId="66" xfId="0" applyNumberFormat="1" applyFont="1" applyFill="1" applyBorder="1" applyAlignment="1">
      <alignment horizontal="center" vertical="center"/>
    </xf>
    <xf numFmtId="177" fontId="13" fillId="34" borderId="82" xfId="0" applyNumberFormat="1" applyFont="1" applyFill="1" applyBorder="1" applyAlignment="1">
      <alignment horizontal="center" vertical="center"/>
    </xf>
    <xf numFmtId="177" fontId="13" fillId="0" borderId="83" xfId="0" applyNumberFormat="1" applyFont="1" applyBorder="1" applyAlignment="1">
      <alignment horizontal="center" vertical="center"/>
    </xf>
    <xf numFmtId="177" fontId="13" fillId="34" borderId="90" xfId="0" applyNumberFormat="1" applyFont="1" applyFill="1" applyBorder="1" applyAlignment="1">
      <alignment horizontal="center" vertical="center"/>
    </xf>
    <xf numFmtId="177" fontId="13" fillId="34" borderId="91" xfId="0" applyNumberFormat="1" applyFont="1" applyFill="1" applyBorder="1" applyAlignment="1">
      <alignment horizontal="center" vertical="center"/>
    </xf>
    <xf numFmtId="177" fontId="13" fillId="0" borderId="91" xfId="0" applyNumberFormat="1" applyFont="1" applyBorder="1" applyAlignment="1">
      <alignment horizontal="center"/>
    </xf>
    <xf numFmtId="177" fontId="13" fillId="34" borderId="45" xfId="0" applyNumberFormat="1" applyFont="1" applyFill="1" applyBorder="1" applyAlignment="1">
      <alignment horizontal="center" vertical="center"/>
    </xf>
    <xf numFmtId="177" fontId="13" fillId="34" borderId="43" xfId="0" applyNumberFormat="1" applyFont="1" applyFill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 wrapText="1"/>
    </xf>
    <xf numFmtId="177" fontId="9" fillId="0" borderId="0" xfId="0" applyNumberFormat="1" applyFont="1" applyBorder="1" applyAlignment="1">
      <alignment horizontal="center" vertical="center"/>
    </xf>
    <xf numFmtId="177" fontId="13" fillId="34" borderId="84" xfId="0" applyNumberFormat="1" applyFont="1" applyFill="1" applyBorder="1" applyAlignment="1">
      <alignment horizontal="center" vertical="center"/>
    </xf>
    <xf numFmtId="177" fontId="13" fillId="0" borderId="85" xfId="0" applyNumberFormat="1" applyFont="1" applyBorder="1" applyAlignment="1">
      <alignment horizontal="center" vertical="center"/>
    </xf>
    <xf numFmtId="177" fontId="5" fillId="0" borderId="86" xfId="0" applyNumberFormat="1" applyFont="1" applyFill="1" applyBorder="1" applyAlignment="1">
      <alignment vertical="center"/>
    </xf>
    <xf numFmtId="0" fontId="6" fillId="0" borderId="91" xfId="0" applyFont="1" applyFill="1" applyBorder="1" applyAlignment="1">
      <alignment/>
    </xf>
    <xf numFmtId="177" fontId="13" fillId="0" borderId="93" xfId="0" applyNumberFormat="1" applyFont="1" applyBorder="1" applyAlignment="1">
      <alignment horizontal="center"/>
    </xf>
    <xf numFmtId="177" fontId="13" fillId="34" borderId="82" xfId="0" applyNumberFormat="1" applyFont="1" applyFill="1" applyBorder="1" applyAlignment="1">
      <alignment horizontal="center" vertical="center" textRotation="255"/>
    </xf>
    <xf numFmtId="177" fontId="13" fillId="0" borderId="83" xfId="0" applyNumberFormat="1" applyFont="1" applyBorder="1" applyAlignment="1">
      <alignment horizontal="center" vertical="center" textRotation="255"/>
    </xf>
    <xf numFmtId="177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13" fillId="0" borderId="46" xfId="0" applyNumberFormat="1" applyFont="1" applyBorder="1" applyAlignment="1">
      <alignment horizontal="center"/>
    </xf>
    <xf numFmtId="177" fontId="5" fillId="0" borderId="89" xfId="0" applyNumberFormat="1" applyFont="1" applyFill="1" applyBorder="1" applyAlignment="1">
      <alignment horizontal="center" vertical="center" wrapText="1"/>
    </xf>
    <xf numFmtId="177" fontId="13" fillId="0" borderId="92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1647825</xdr:colOff>
      <xdr:row>7</xdr:row>
      <xdr:rowOff>19050</xdr:rowOff>
    </xdr:from>
    <xdr:to>
      <xdr:col>8</xdr:col>
      <xdr:colOff>1095375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886450" y="2952750"/>
          <a:ext cx="6524625" cy="666750"/>
        </a:xfrm>
        <a:prstGeom prst="wedgeRoundRectCallout">
          <a:avLst>
            <a:gd name="adj1" fmla="val -64888"/>
            <a:gd name="adj2" fmla="val -18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会費収入や寄付金などの自主財源を使う場合は、ここに詳細を記載してください。</a:t>
          </a:r>
        </a:p>
      </xdr:txBody>
    </xdr:sp>
    <xdr:clientData/>
  </xdr:twoCellAnchor>
  <xdr:twoCellAnchor>
    <xdr:from>
      <xdr:col>1</xdr:col>
      <xdr:colOff>1390650</xdr:colOff>
      <xdr:row>7</xdr:row>
      <xdr:rowOff>114300</xdr:rowOff>
    </xdr:from>
    <xdr:to>
      <xdr:col>3</xdr:col>
      <xdr:colOff>600075</xdr:colOff>
      <xdr:row>9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2838450" y="3048000"/>
          <a:ext cx="2000250" cy="685800"/>
        </a:xfrm>
        <a:prstGeom prst="wedgeRoundRectCallout">
          <a:avLst>
            <a:gd name="adj1" fmla="val 55662"/>
            <a:gd name="adj2" fmla="val 108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事業収入を概算で記入してください</a:t>
          </a:r>
        </a:p>
      </xdr:txBody>
    </xdr:sp>
    <xdr:clientData/>
  </xdr:twoCellAnchor>
  <xdr:twoCellAnchor>
    <xdr:from>
      <xdr:col>3</xdr:col>
      <xdr:colOff>2247900</xdr:colOff>
      <xdr:row>13</xdr:row>
      <xdr:rowOff>400050</xdr:rowOff>
    </xdr:from>
    <xdr:to>
      <xdr:col>8</xdr:col>
      <xdr:colOff>114300</xdr:colOff>
      <xdr:row>14</xdr:row>
      <xdr:rowOff>228600</xdr:rowOff>
    </xdr:to>
    <xdr:sp>
      <xdr:nvSpPr>
        <xdr:cNvPr id="3" name="AutoShape 3"/>
        <xdr:cNvSpPr>
          <a:spLocks/>
        </xdr:cNvSpPr>
      </xdr:nvSpPr>
      <xdr:spPr>
        <a:xfrm>
          <a:off x="6486525" y="5362575"/>
          <a:ext cx="4943475" cy="609600"/>
        </a:xfrm>
        <a:prstGeom prst="wedgeRoundRectCallout">
          <a:avLst>
            <a:gd name="adj1" fmla="val -85259"/>
            <a:gd name="adj2" fmla="val -1468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国や県の補助金や民間からの助成金などを使う場合は、ここに詳細を記載してください。</a:t>
          </a:r>
        </a:p>
      </xdr:txBody>
    </xdr:sp>
    <xdr:clientData/>
  </xdr:twoCellAnchor>
  <xdr:twoCellAnchor>
    <xdr:from>
      <xdr:col>3</xdr:col>
      <xdr:colOff>247650</xdr:colOff>
      <xdr:row>15</xdr:row>
      <xdr:rowOff>552450</xdr:rowOff>
    </xdr:from>
    <xdr:to>
      <xdr:col>5</xdr:col>
      <xdr:colOff>276225</xdr:colOff>
      <xdr:row>17</xdr:row>
      <xdr:rowOff>57150</xdr:rowOff>
    </xdr:to>
    <xdr:sp>
      <xdr:nvSpPr>
        <xdr:cNvPr id="4" name="AutoShape 4"/>
        <xdr:cNvSpPr>
          <a:spLocks/>
        </xdr:cNvSpPr>
      </xdr:nvSpPr>
      <xdr:spPr>
        <a:xfrm>
          <a:off x="4486275" y="6991350"/>
          <a:ext cx="4943475" cy="638175"/>
        </a:xfrm>
        <a:prstGeom prst="wedgeRoundRectCallout">
          <a:avLst>
            <a:gd name="adj1" fmla="val -69921"/>
            <a:gd name="adj2" fmla="val 2852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経費項目ごとに、実際に使った金額の小計が表示されるようになっています。</a:t>
          </a:r>
        </a:p>
      </xdr:txBody>
    </xdr:sp>
    <xdr:clientData/>
  </xdr:twoCellAnchor>
  <xdr:twoCellAnchor>
    <xdr:from>
      <xdr:col>3</xdr:col>
      <xdr:colOff>952500</xdr:colOff>
      <xdr:row>23</xdr:row>
      <xdr:rowOff>171450</xdr:rowOff>
    </xdr:from>
    <xdr:to>
      <xdr:col>8</xdr:col>
      <xdr:colOff>409575</xdr:colOff>
      <xdr:row>25</xdr:row>
      <xdr:rowOff>190500</xdr:rowOff>
    </xdr:to>
    <xdr:sp>
      <xdr:nvSpPr>
        <xdr:cNvPr id="5" name="AutoShape 5"/>
        <xdr:cNvSpPr>
          <a:spLocks/>
        </xdr:cNvSpPr>
      </xdr:nvSpPr>
      <xdr:spPr>
        <a:xfrm>
          <a:off x="5191125" y="10067925"/>
          <a:ext cx="6534150" cy="704850"/>
        </a:xfrm>
        <a:prstGeom prst="wedgeRoundRectCallout">
          <a:avLst>
            <a:gd name="adj1" fmla="val 77259"/>
            <a:gd name="adj2" fmla="val -66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補助対象経費に該当するものについては、補助対象欄に「○」を対象外経費は、「</a:t>
          </a:r>
          <a:r>
            <a:rPr lang="en-US" cap="none" sz="1600" b="0" i="0" u="none" baseline="0">
              <a:solidFill>
                <a:srgbClr val="000000"/>
              </a:solidFill>
            </a:rPr>
            <a:t>×</a:t>
          </a:r>
          <a:r>
            <a:rPr lang="en-US" cap="none" sz="1600" b="0" i="0" u="none" baseline="0">
              <a:solidFill>
                <a:srgbClr val="000000"/>
              </a:solidFill>
            </a:rPr>
            <a:t>」選択してください。</a:t>
          </a:r>
        </a:p>
      </xdr:txBody>
    </xdr:sp>
    <xdr:clientData/>
  </xdr:twoCellAnchor>
  <xdr:twoCellAnchor>
    <xdr:from>
      <xdr:col>3</xdr:col>
      <xdr:colOff>552450</xdr:colOff>
      <xdr:row>32</xdr:row>
      <xdr:rowOff>323850</xdr:rowOff>
    </xdr:from>
    <xdr:to>
      <xdr:col>4</xdr:col>
      <xdr:colOff>476250</xdr:colOff>
      <xdr:row>35</xdr:row>
      <xdr:rowOff>266700</xdr:rowOff>
    </xdr:to>
    <xdr:sp>
      <xdr:nvSpPr>
        <xdr:cNvPr id="6" name="AutoShape 6"/>
        <xdr:cNvSpPr>
          <a:spLocks/>
        </xdr:cNvSpPr>
      </xdr:nvSpPr>
      <xdr:spPr>
        <a:xfrm>
          <a:off x="4791075" y="13306425"/>
          <a:ext cx="3133725" cy="971550"/>
        </a:xfrm>
        <a:prstGeom prst="wedgeRoundRectCallout">
          <a:avLst>
            <a:gd name="adj1" fmla="val 81004"/>
            <a:gd name="adj2" fmla="val -872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最も経済的な通常の経路及び方法により積算してください。</a:t>
          </a:r>
        </a:p>
      </xdr:txBody>
    </xdr:sp>
    <xdr:clientData/>
  </xdr:twoCellAnchor>
  <xdr:twoCellAnchor>
    <xdr:from>
      <xdr:col>3</xdr:col>
      <xdr:colOff>190500</xdr:colOff>
      <xdr:row>44</xdr:row>
      <xdr:rowOff>190500</xdr:rowOff>
    </xdr:from>
    <xdr:to>
      <xdr:col>9</xdr:col>
      <xdr:colOff>228600</xdr:colOff>
      <xdr:row>46</xdr:row>
      <xdr:rowOff>247650</xdr:rowOff>
    </xdr:to>
    <xdr:sp>
      <xdr:nvSpPr>
        <xdr:cNvPr id="7" name="AutoShape 7"/>
        <xdr:cNvSpPr>
          <a:spLocks/>
        </xdr:cNvSpPr>
      </xdr:nvSpPr>
      <xdr:spPr>
        <a:xfrm>
          <a:off x="4429125" y="17287875"/>
          <a:ext cx="8820150" cy="742950"/>
        </a:xfrm>
        <a:prstGeom prst="wedgeRoundRectCallout">
          <a:avLst>
            <a:gd name="adj1" fmla="val 54944"/>
            <a:gd name="adj2" fmla="val -219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会議等でのスタッフのお茶代、お弁当代、研修先でのお昼代などは、補助対象経費にはなりません。補助対象経費でない支出の欄には、「</a:t>
          </a:r>
          <a:r>
            <a:rPr lang="en-US" cap="none" sz="1600" b="0" i="0" u="none" baseline="0">
              <a:solidFill>
                <a:srgbClr val="000000"/>
              </a:solidFill>
            </a:rPr>
            <a:t>×</a:t>
          </a:r>
          <a:r>
            <a:rPr lang="en-US" cap="none" sz="1600" b="0" i="0" u="none" baseline="0">
              <a:solidFill>
                <a:srgbClr val="000000"/>
              </a:solidFill>
            </a:rPr>
            <a:t>」を記入してください。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3</xdr:col>
      <xdr:colOff>2933700</xdr:colOff>
      <xdr:row>65</xdr:row>
      <xdr:rowOff>228600</xdr:rowOff>
    </xdr:from>
    <xdr:to>
      <xdr:col>6</xdr:col>
      <xdr:colOff>38100</xdr:colOff>
      <xdr:row>68</xdr:row>
      <xdr:rowOff>304800</xdr:rowOff>
    </xdr:to>
    <xdr:sp>
      <xdr:nvSpPr>
        <xdr:cNvPr id="8" name="AutoShape 8"/>
        <xdr:cNvSpPr>
          <a:spLocks/>
        </xdr:cNvSpPr>
      </xdr:nvSpPr>
      <xdr:spPr>
        <a:xfrm>
          <a:off x="7172325" y="24669750"/>
          <a:ext cx="2514600" cy="1076325"/>
        </a:xfrm>
        <a:prstGeom prst="wedgeRoundRectCallout">
          <a:avLst>
            <a:gd name="adj1" fmla="val -67291"/>
            <a:gd name="adj2" fmla="val 63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購入した備品については、購入後の保管方法について記載してください。</a:t>
          </a:r>
        </a:p>
      </xdr:txBody>
    </xdr:sp>
    <xdr:clientData/>
  </xdr:twoCellAnchor>
  <xdr:twoCellAnchor>
    <xdr:from>
      <xdr:col>3</xdr:col>
      <xdr:colOff>400050</xdr:colOff>
      <xdr:row>74</xdr:row>
      <xdr:rowOff>190500</xdr:rowOff>
    </xdr:from>
    <xdr:to>
      <xdr:col>3</xdr:col>
      <xdr:colOff>2914650</xdr:colOff>
      <xdr:row>76</xdr:row>
      <xdr:rowOff>114300</xdr:rowOff>
    </xdr:to>
    <xdr:sp>
      <xdr:nvSpPr>
        <xdr:cNvPr id="9" name="AutoShape 9"/>
        <xdr:cNvSpPr>
          <a:spLocks/>
        </xdr:cNvSpPr>
      </xdr:nvSpPr>
      <xdr:spPr>
        <a:xfrm>
          <a:off x="4638675" y="27632025"/>
          <a:ext cx="2514600" cy="590550"/>
        </a:xfrm>
        <a:prstGeom prst="wedgeRoundRectCallout">
          <a:avLst>
            <a:gd name="adj1" fmla="val -19699"/>
            <a:gd name="adj2" fmla="val -166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備品の定価と耐用年数を記載してください。</a:t>
          </a:r>
        </a:p>
      </xdr:txBody>
    </xdr:sp>
    <xdr:clientData/>
  </xdr:twoCellAnchor>
  <xdr:twoCellAnchor>
    <xdr:from>
      <xdr:col>4</xdr:col>
      <xdr:colOff>438150</xdr:colOff>
      <xdr:row>71</xdr:row>
      <xdr:rowOff>266700</xdr:rowOff>
    </xdr:from>
    <xdr:to>
      <xdr:col>6</xdr:col>
      <xdr:colOff>752475</xdr:colOff>
      <xdr:row>75</xdr:row>
      <xdr:rowOff>9525</xdr:rowOff>
    </xdr:to>
    <xdr:sp>
      <xdr:nvSpPr>
        <xdr:cNvPr id="10" name="AutoShape 10"/>
        <xdr:cNvSpPr>
          <a:spLocks/>
        </xdr:cNvSpPr>
      </xdr:nvSpPr>
      <xdr:spPr>
        <a:xfrm>
          <a:off x="7886700" y="26708100"/>
          <a:ext cx="2514600" cy="1076325"/>
        </a:xfrm>
        <a:prstGeom prst="wedgeRoundRectCallout">
          <a:avLst>
            <a:gd name="adj1" fmla="val -12407"/>
            <a:gd name="adj2" fmla="val -94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減価償却の耐用年数で割った初年度の単価を記載してください。</a:t>
          </a:r>
        </a:p>
      </xdr:txBody>
    </xdr:sp>
    <xdr:clientData/>
  </xdr:twoCellAnchor>
  <xdr:twoCellAnchor>
    <xdr:from>
      <xdr:col>3</xdr:col>
      <xdr:colOff>1943100</xdr:colOff>
      <xdr:row>78</xdr:row>
      <xdr:rowOff>190500</xdr:rowOff>
    </xdr:from>
    <xdr:to>
      <xdr:col>6</xdr:col>
      <xdr:colOff>381000</xdr:colOff>
      <xdr:row>80</xdr:row>
      <xdr:rowOff>247650</xdr:rowOff>
    </xdr:to>
    <xdr:sp>
      <xdr:nvSpPr>
        <xdr:cNvPr id="11" name="AutoShape 11"/>
        <xdr:cNvSpPr>
          <a:spLocks/>
        </xdr:cNvSpPr>
      </xdr:nvSpPr>
      <xdr:spPr>
        <a:xfrm>
          <a:off x="6181725" y="28965525"/>
          <a:ext cx="3848100" cy="723900"/>
        </a:xfrm>
        <a:prstGeom prst="wedgeRoundRectCallout">
          <a:avLst>
            <a:gd name="adj1" fmla="val -74629"/>
            <a:gd name="adj2" fmla="val -4743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上記以外の科目があった場合のみ、記載してください。</a:t>
          </a:r>
        </a:p>
      </xdr:txBody>
    </xdr:sp>
    <xdr:clientData/>
  </xdr:twoCellAnchor>
  <xdr:twoCellAnchor>
    <xdr:from>
      <xdr:col>3</xdr:col>
      <xdr:colOff>1847850</xdr:colOff>
      <xdr:row>82</xdr:row>
      <xdr:rowOff>533400</xdr:rowOff>
    </xdr:from>
    <xdr:to>
      <xdr:col>8</xdr:col>
      <xdr:colOff>180975</xdr:colOff>
      <xdr:row>84</xdr:row>
      <xdr:rowOff>114300</xdr:rowOff>
    </xdr:to>
    <xdr:sp>
      <xdr:nvSpPr>
        <xdr:cNvPr id="12" name="AutoShape 12"/>
        <xdr:cNvSpPr>
          <a:spLocks/>
        </xdr:cNvSpPr>
      </xdr:nvSpPr>
      <xdr:spPr>
        <a:xfrm>
          <a:off x="6086475" y="30641925"/>
          <a:ext cx="5410200" cy="742950"/>
        </a:xfrm>
        <a:prstGeom prst="wedgeRoundRectCallout">
          <a:avLst>
            <a:gd name="adj1" fmla="val -80458"/>
            <a:gd name="adj2" fmla="val 11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事業総額と、対象経費、市が負担する経費が、それぞれ自動計算で表示されるようになっています。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showGridLines="0" tabSelected="1" view="pageBreakPreview" zoomScale="55" zoomScaleNormal="75" zoomScaleSheetLayoutView="55" zoomScalePageLayoutView="0" workbookViewId="0" topLeftCell="A1">
      <selection activeCell="A1" sqref="A1:L1"/>
    </sheetView>
  </sheetViews>
  <sheetFormatPr defaultColWidth="9.00390625" defaultRowHeight="14.25"/>
  <cols>
    <col min="1" max="1" width="19.00390625" style="159" customWidth="1"/>
    <col min="2" max="2" width="31.75390625" style="159" customWidth="1"/>
    <col min="3" max="3" width="4.875" style="234" customWidth="1"/>
    <col min="4" max="4" width="42.125" style="159" customWidth="1"/>
    <col min="5" max="5" width="30.875" style="159" bestFit="1" customWidth="1"/>
    <col min="6" max="6" width="6.50390625" style="159" customWidth="1"/>
    <col min="7" max="7" width="12.25390625" style="159" customWidth="1"/>
    <col min="8" max="8" width="9.625" style="159" customWidth="1"/>
    <col min="9" max="9" width="22.375" style="159" bestFit="1" customWidth="1"/>
    <col min="10" max="10" width="4.125" style="159" customWidth="1"/>
    <col min="11" max="11" width="14.125" style="159" hidden="1" customWidth="1"/>
    <col min="12" max="12" width="14.50390625" style="159" customWidth="1"/>
    <col min="13" max="13" width="26.75390625" style="159" customWidth="1"/>
    <col min="14" max="14" width="30.625" style="159" customWidth="1"/>
    <col min="15" max="15" width="7.00390625" style="159" customWidth="1"/>
    <col min="16" max="16" width="7.50390625" style="159" customWidth="1"/>
    <col min="17" max="17" width="1.75390625" style="159" customWidth="1"/>
    <col min="18" max="16384" width="9.00390625" style="159" customWidth="1"/>
  </cols>
  <sheetData>
    <row r="1" spans="1:12" s="165" customFormat="1" ht="54" customHeight="1" thickBot="1">
      <c r="A1" s="306" t="s">
        <v>23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7"/>
    </row>
    <row r="2" spans="1:11" s="169" customFormat="1" ht="25.5" customHeight="1" thickBot="1" thickTop="1">
      <c r="A2" s="166" t="s">
        <v>32</v>
      </c>
      <c r="B2" s="298"/>
      <c r="C2" s="299"/>
      <c r="D2" s="300"/>
      <c r="E2" s="167"/>
      <c r="F2" s="167"/>
      <c r="G2" s="167"/>
      <c r="H2" s="167"/>
      <c r="I2" s="167"/>
      <c r="J2" s="168"/>
      <c r="K2" s="168"/>
    </row>
    <row r="3" spans="1:11" ht="22.5" customHeight="1" thickBot="1" thickTop="1">
      <c r="A3" s="170"/>
      <c r="B3" s="170"/>
      <c r="C3" s="171"/>
      <c r="D3" s="170"/>
      <c r="E3" s="170"/>
      <c r="F3" s="170"/>
      <c r="G3" s="170"/>
      <c r="H3" s="170"/>
      <c r="I3" s="170"/>
      <c r="J3" s="170"/>
      <c r="K3" s="170"/>
    </row>
    <row r="4" spans="1:12" ht="36" customHeight="1" thickBot="1">
      <c r="A4" s="172" t="s">
        <v>0</v>
      </c>
      <c r="B4" s="173"/>
      <c r="C4" s="174"/>
      <c r="D4" s="175"/>
      <c r="E4" s="175"/>
      <c r="F4" s="175"/>
      <c r="G4" s="175"/>
      <c r="H4" s="175"/>
      <c r="I4" s="175"/>
      <c r="J4" s="175"/>
      <c r="K4" s="176"/>
      <c r="L4" s="176"/>
    </row>
    <row r="5" spans="1:12" ht="33" customHeight="1">
      <c r="A5" s="316" t="s">
        <v>1</v>
      </c>
      <c r="B5" s="312" t="s">
        <v>2</v>
      </c>
      <c r="C5" s="313"/>
      <c r="D5" s="302" t="s">
        <v>3</v>
      </c>
      <c r="E5" s="320" t="s">
        <v>4</v>
      </c>
      <c r="F5" s="321"/>
      <c r="G5" s="321"/>
      <c r="H5" s="321"/>
      <c r="I5" s="321"/>
      <c r="J5" s="322"/>
      <c r="K5" s="177"/>
      <c r="L5" s="178"/>
    </row>
    <row r="6" spans="1:12" ht="33" customHeight="1" thickBot="1">
      <c r="A6" s="317"/>
      <c r="B6" s="314"/>
      <c r="C6" s="315"/>
      <c r="D6" s="303"/>
      <c r="E6" s="304" t="s">
        <v>5</v>
      </c>
      <c r="F6" s="305"/>
      <c r="G6" s="304" t="s">
        <v>6</v>
      </c>
      <c r="H6" s="305"/>
      <c r="I6" s="304" t="s">
        <v>7</v>
      </c>
      <c r="J6" s="311"/>
      <c r="K6" s="177"/>
      <c r="L6" s="178"/>
    </row>
    <row r="7" spans="1:12" ht="27" customHeight="1">
      <c r="A7" s="318" t="s">
        <v>8</v>
      </c>
      <c r="B7" s="179"/>
      <c r="C7" s="93"/>
      <c r="D7" s="19"/>
      <c r="E7" s="20"/>
      <c r="F7" s="249">
        <f aca="true" t="shared" si="0" ref="F7:F13">IF($E7="","","円")</f>
      </c>
      <c r="G7" s="22"/>
      <c r="H7" s="23"/>
      <c r="I7" s="235">
        <f aca="true" t="shared" si="1" ref="I7:I13">IF(OR($E7="",$G7=""),"",$E7*$G7)</f>
      </c>
      <c r="J7" s="236">
        <f aca="true" t="shared" si="2" ref="J7:J13">IF($I7="","","円")</f>
      </c>
      <c r="K7" s="180"/>
      <c r="L7" s="181"/>
    </row>
    <row r="8" spans="1:12" ht="27" customHeight="1">
      <c r="A8" s="318"/>
      <c r="B8" s="179"/>
      <c r="C8" s="93"/>
      <c r="D8" s="26"/>
      <c r="E8" s="27"/>
      <c r="F8" s="250">
        <f t="shared" si="0"/>
      </c>
      <c r="G8" s="29"/>
      <c r="H8" s="30"/>
      <c r="I8" s="237">
        <f t="shared" si="1"/>
      </c>
      <c r="J8" s="238">
        <f t="shared" si="2"/>
      </c>
      <c r="K8" s="182"/>
      <c r="L8" s="183"/>
    </row>
    <row r="9" spans="1:12" ht="27" customHeight="1">
      <c r="A9" s="318"/>
      <c r="B9" s="179"/>
      <c r="C9" s="93"/>
      <c r="D9" s="33"/>
      <c r="E9" s="34"/>
      <c r="F9" s="251">
        <f t="shared" si="0"/>
      </c>
      <c r="G9" s="36"/>
      <c r="H9" s="37"/>
      <c r="I9" s="239">
        <f t="shared" si="1"/>
      </c>
      <c r="J9" s="240">
        <f t="shared" si="2"/>
      </c>
      <c r="K9" s="182"/>
      <c r="L9" s="183"/>
    </row>
    <row r="10" spans="1:12" ht="27" customHeight="1">
      <c r="A10" s="319"/>
      <c r="B10" s="248">
        <f>IF(SUM(I7:I10)=0,"",SUM(I7:I10))</f>
      </c>
      <c r="C10" s="93" t="s">
        <v>9</v>
      </c>
      <c r="D10" s="41"/>
      <c r="E10" s="42"/>
      <c r="F10" s="252">
        <f t="shared" si="0"/>
      </c>
      <c r="G10" s="44"/>
      <c r="H10" s="45"/>
      <c r="I10" s="241">
        <f>IF(OR($E10="",$G10=""),"",$E10*$G10)</f>
      </c>
      <c r="J10" s="238">
        <f t="shared" si="2"/>
      </c>
      <c r="K10" s="182"/>
      <c r="L10" s="183"/>
    </row>
    <row r="11" spans="1:12" ht="27" customHeight="1">
      <c r="A11" s="301" t="s">
        <v>10</v>
      </c>
      <c r="B11" s="184"/>
      <c r="C11" s="185"/>
      <c r="D11" s="49"/>
      <c r="E11" s="50"/>
      <c r="F11" s="253">
        <f t="shared" si="0"/>
      </c>
      <c r="G11" s="52"/>
      <c r="H11" s="53"/>
      <c r="I11" s="242">
        <f t="shared" si="1"/>
      </c>
      <c r="J11" s="243">
        <f t="shared" si="2"/>
      </c>
      <c r="K11" s="182"/>
      <c r="L11" s="183"/>
    </row>
    <row r="12" spans="1:12" ht="27" customHeight="1">
      <c r="A12" s="301"/>
      <c r="B12" s="248">
        <f>IF(SUM(I11:I12)=0,"",SUM(I11:I12))</f>
      </c>
      <c r="C12" s="186" t="s">
        <v>9</v>
      </c>
      <c r="D12" s="57"/>
      <c r="E12" s="42"/>
      <c r="F12" s="252">
        <f t="shared" si="0"/>
      </c>
      <c r="G12" s="44"/>
      <c r="H12" s="45"/>
      <c r="I12" s="244">
        <f t="shared" si="1"/>
      </c>
      <c r="J12" s="245">
        <f t="shared" si="2"/>
      </c>
      <c r="K12" s="182"/>
      <c r="L12" s="183"/>
    </row>
    <row r="13" spans="1:12" ht="24.75" thickBot="1">
      <c r="A13" s="187" t="s">
        <v>71</v>
      </c>
      <c r="B13" s="255">
        <f>IF(SUM(I13)=0,"",SUM(I13))</f>
      </c>
      <c r="C13" s="185" t="s">
        <v>9</v>
      </c>
      <c r="D13" s="62"/>
      <c r="E13" s="63"/>
      <c r="F13" s="254">
        <f t="shared" si="0"/>
      </c>
      <c r="G13" s="64"/>
      <c r="H13" s="65"/>
      <c r="I13" s="246">
        <f t="shared" si="1"/>
      </c>
      <c r="J13" s="247">
        <f t="shared" si="2"/>
      </c>
      <c r="K13" s="182"/>
      <c r="L13" s="183"/>
    </row>
    <row r="14" spans="1:12" ht="61.5" customHeight="1">
      <c r="A14" s="189" t="s">
        <v>7</v>
      </c>
      <c r="B14" s="256">
        <f>IF(SUM(B10,B12,B13)=0,"",SUM(B10,B12,B13))</f>
      </c>
      <c r="C14" s="190" t="s">
        <v>9</v>
      </c>
      <c r="D14" s="140"/>
      <c r="E14" s="141"/>
      <c r="F14" s="143"/>
      <c r="G14" s="142"/>
      <c r="H14" s="143"/>
      <c r="I14" s="141"/>
      <c r="J14" s="143"/>
      <c r="K14" s="183"/>
      <c r="L14" s="183"/>
    </row>
    <row r="15" spans="1:12" ht="54.75" customHeight="1">
      <c r="A15" s="191" t="s">
        <v>74</v>
      </c>
      <c r="B15" s="257">
        <f>IF(OR(B90="",B14=""),"",IF(B90-B14&gt;3000000,3000000,IF(B90-B14&lt;0,0,B90-B14)))</f>
      </c>
      <c r="C15" s="192" t="s">
        <v>9</v>
      </c>
      <c r="D15" s="146"/>
      <c r="E15" s="141"/>
      <c r="F15" s="143"/>
      <c r="G15" s="142"/>
      <c r="H15" s="143"/>
      <c r="I15" s="141"/>
      <c r="J15" s="143"/>
      <c r="K15" s="183"/>
      <c r="L15" s="183"/>
    </row>
    <row r="16" spans="1:12" ht="62.25" customHeight="1" thickBot="1">
      <c r="A16" s="193" t="s">
        <v>21</v>
      </c>
      <c r="B16" s="258">
        <f>IF(OR(B14="",B15=""),"",(B14+B15))</f>
      </c>
      <c r="C16" s="194" t="s">
        <v>9</v>
      </c>
      <c r="D16" s="195"/>
      <c r="E16" s="170"/>
      <c r="F16" s="170"/>
      <c r="G16" s="310"/>
      <c r="H16" s="310"/>
      <c r="I16" s="310"/>
      <c r="J16" s="176"/>
      <c r="K16" s="170"/>
      <c r="L16" s="170"/>
    </row>
    <row r="17" spans="1:12" ht="27" customHeight="1" thickBot="1">
      <c r="A17" s="170"/>
      <c r="B17" s="170"/>
      <c r="C17" s="171"/>
      <c r="D17" s="170"/>
      <c r="E17" s="170"/>
      <c r="F17" s="170"/>
      <c r="G17" s="170"/>
      <c r="H17" s="170"/>
      <c r="I17" s="170"/>
      <c r="J17" s="170"/>
      <c r="K17" s="170"/>
      <c r="L17" s="170"/>
    </row>
    <row r="18" spans="1:12" ht="34.5" customHeight="1" thickBot="1">
      <c r="A18" s="172" t="s">
        <v>11</v>
      </c>
      <c r="B18" s="196"/>
      <c r="C18" s="197"/>
      <c r="D18" s="198"/>
      <c r="E18" s="198"/>
      <c r="F18" s="198"/>
      <c r="G18" s="199"/>
      <c r="H18" s="199"/>
      <c r="I18" s="199"/>
      <c r="J18" s="199"/>
      <c r="K18" s="198" t="s">
        <v>34</v>
      </c>
      <c r="L18" s="198"/>
    </row>
    <row r="19" spans="1:13" ht="33.75" customHeight="1">
      <c r="A19" s="316" t="s">
        <v>1</v>
      </c>
      <c r="B19" s="312" t="s">
        <v>2</v>
      </c>
      <c r="C19" s="313"/>
      <c r="D19" s="302" t="s">
        <v>3</v>
      </c>
      <c r="E19" s="320" t="s">
        <v>4</v>
      </c>
      <c r="F19" s="321"/>
      <c r="G19" s="321"/>
      <c r="H19" s="321"/>
      <c r="I19" s="321"/>
      <c r="J19" s="328"/>
      <c r="K19" s="326" t="s">
        <v>17</v>
      </c>
      <c r="L19" s="308" t="s">
        <v>12</v>
      </c>
      <c r="M19" s="329" t="s">
        <v>18</v>
      </c>
    </row>
    <row r="20" spans="1:13" ht="33.75" customHeight="1" thickBot="1">
      <c r="A20" s="317"/>
      <c r="B20" s="314"/>
      <c r="C20" s="315"/>
      <c r="D20" s="303"/>
      <c r="E20" s="304" t="s">
        <v>5</v>
      </c>
      <c r="F20" s="305"/>
      <c r="G20" s="304" t="s">
        <v>6</v>
      </c>
      <c r="H20" s="305"/>
      <c r="I20" s="304" t="s">
        <v>7</v>
      </c>
      <c r="J20" s="325"/>
      <c r="K20" s="327"/>
      <c r="L20" s="309"/>
      <c r="M20" s="330"/>
    </row>
    <row r="21" spans="1:13" ht="27" customHeight="1">
      <c r="A21" s="332" t="s">
        <v>24</v>
      </c>
      <c r="B21" s="200" t="s">
        <v>7</v>
      </c>
      <c r="C21" s="201"/>
      <c r="D21" s="19"/>
      <c r="E21" s="20"/>
      <c r="F21" s="249">
        <f aca="true" t="shared" si="3" ref="F21:F49">IF($E21="","","円")</f>
      </c>
      <c r="G21" s="20"/>
      <c r="H21" s="23"/>
      <c r="I21" s="235">
        <f aca="true" t="shared" si="4" ref="I21:I49">IF(OR($E21="",$G21=""),"",$E21*$G21)</f>
      </c>
      <c r="J21" s="259">
        <f aca="true" t="shared" si="5" ref="J21:J49">IF($I21="","","円")</f>
      </c>
      <c r="K21" s="202" t="s">
        <v>19</v>
      </c>
      <c r="L21" s="110"/>
      <c r="M21" s="279">
        <f aca="true" t="shared" si="6" ref="M21:M26">IF($I21="","",IF($L21="○",$I21,""))</f>
      </c>
    </row>
    <row r="22" spans="1:13" ht="27" customHeight="1">
      <c r="A22" s="332"/>
      <c r="B22" s="271">
        <f>IF(SUM(I21:I26)=0,"",SUM(I21:I26))</f>
      </c>
      <c r="C22" s="93" t="s">
        <v>9</v>
      </c>
      <c r="D22" s="33"/>
      <c r="E22" s="34"/>
      <c r="F22" s="251">
        <f t="shared" si="3"/>
      </c>
      <c r="G22" s="34"/>
      <c r="H22" s="37"/>
      <c r="I22" s="260">
        <f t="shared" si="4"/>
      </c>
      <c r="J22" s="261">
        <f t="shared" si="5"/>
      </c>
      <c r="K22" s="203" t="s">
        <v>19</v>
      </c>
      <c r="L22" s="123" t="s">
        <v>31</v>
      </c>
      <c r="M22" s="279">
        <f t="shared" si="6"/>
      </c>
    </row>
    <row r="23" spans="1:13" ht="27" customHeight="1">
      <c r="A23" s="332"/>
      <c r="B23" s="204"/>
      <c r="C23" s="93"/>
      <c r="D23" s="33"/>
      <c r="E23" s="34"/>
      <c r="F23" s="251">
        <f t="shared" si="3"/>
      </c>
      <c r="G23" s="34"/>
      <c r="H23" s="37"/>
      <c r="I23" s="260">
        <f t="shared" si="4"/>
      </c>
      <c r="J23" s="261">
        <f t="shared" si="5"/>
      </c>
      <c r="K23" s="203" t="s">
        <v>19</v>
      </c>
      <c r="L23" s="123" t="s">
        <v>31</v>
      </c>
      <c r="M23" s="279">
        <f t="shared" si="6"/>
      </c>
    </row>
    <row r="24" spans="1:13" ht="27" customHeight="1">
      <c r="A24" s="332"/>
      <c r="B24" s="205" t="s">
        <v>26</v>
      </c>
      <c r="C24" s="93"/>
      <c r="D24" s="33"/>
      <c r="E24" s="34"/>
      <c r="F24" s="251">
        <f t="shared" si="3"/>
      </c>
      <c r="G24" s="34"/>
      <c r="H24" s="37"/>
      <c r="I24" s="260">
        <f t="shared" si="4"/>
      </c>
      <c r="J24" s="261">
        <f t="shared" si="5"/>
      </c>
      <c r="K24" s="203" t="s">
        <v>19</v>
      </c>
      <c r="L24" s="123" t="s">
        <v>31</v>
      </c>
      <c r="M24" s="279">
        <f t="shared" si="6"/>
      </c>
    </row>
    <row r="25" spans="1:13" ht="27" customHeight="1">
      <c r="A25" s="332"/>
      <c r="B25" s="271">
        <f>IF(SUM(M21:M26)=0,"",SUM(M21:M26))</f>
      </c>
      <c r="C25" s="93" t="s">
        <v>9</v>
      </c>
      <c r="D25" s="160"/>
      <c r="E25" s="161"/>
      <c r="F25" s="280">
        <f t="shared" si="3"/>
      </c>
      <c r="G25" s="161"/>
      <c r="H25" s="162"/>
      <c r="I25" s="262">
        <f t="shared" si="4"/>
      </c>
      <c r="J25" s="263">
        <f t="shared" si="5"/>
      </c>
      <c r="K25" s="206" t="s">
        <v>19</v>
      </c>
      <c r="L25" s="163" t="s">
        <v>31</v>
      </c>
      <c r="M25" s="279">
        <f t="shared" si="6"/>
      </c>
    </row>
    <row r="26" spans="1:13" ht="27" customHeight="1">
      <c r="A26" s="333"/>
      <c r="B26" s="207"/>
      <c r="C26" s="208"/>
      <c r="D26" s="57"/>
      <c r="E26" s="42"/>
      <c r="F26" s="252">
        <f t="shared" si="3"/>
      </c>
      <c r="G26" s="42"/>
      <c r="H26" s="45"/>
      <c r="I26" s="244">
        <f t="shared" si="4"/>
      </c>
      <c r="J26" s="264">
        <f t="shared" si="5"/>
      </c>
      <c r="K26" s="209" t="s">
        <v>19</v>
      </c>
      <c r="L26" s="86" t="s">
        <v>31</v>
      </c>
      <c r="M26" s="279">
        <f t="shared" si="6"/>
      </c>
    </row>
    <row r="27" spans="1:13" ht="27" customHeight="1">
      <c r="A27" s="334" t="s">
        <v>25</v>
      </c>
      <c r="B27" s="210" t="s">
        <v>7</v>
      </c>
      <c r="C27" s="211"/>
      <c r="D27" s="49"/>
      <c r="E27" s="50"/>
      <c r="F27" s="253">
        <f t="shared" si="3"/>
      </c>
      <c r="G27" s="50"/>
      <c r="H27" s="53"/>
      <c r="I27" s="242">
        <f t="shared" si="4"/>
      </c>
      <c r="J27" s="265">
        <f t="shared" si="5"/>
      </c>
      <c r="K27" s="212" t="s">
        <v>19</v>
      </c>
      <c r="L27" s="84" t="s">
        <v>31</v>
      </c>
      <c r="M27" s="279">
        <f aca="true" t="shared" si="7" ref="M27:M47">IF($I27="","",IF($L27="○",$I27,""))</f>
      </c>
    </row>
    <row r="28" spans="1:13" ht="27" customHeight="1">
      <c r="A28" s="332"/>
      <c r="B28" s="271">
        <f>IF(SUM(I27:I30)=0,"",SUM(I27:I30))</f>
      </c>
      <c r="C28" s="93" t="s">
        <v>9</v>
      </c>
      <c r="D28" s="33"/>
      <c r="E28" s="34"/>
      <c r="F28" s="251">
        <f t="shared" si="3"/>
      </c>
      <c r="G28" s="34"/>
      <c r="H28" s="37"/>
      <c r="I28" s="260">
        <f t="shared" si="4"/>
      </c>
      <c r="J28" s="266">
        <f t="shared" si="5"/>
      </c>
      <c r="K28" s="203" t="s">
        <v>19</v>
      </c>
      <c r="L28" s="86" t="s">
        <v>31</v>
      </c>
      <c r="M28" s="279">
        <f t="shared" si="7"/>
      </c>
    </row>
    <row r="29" spans="1:13" ht="27" customHeight="1">
      <c r="A29" s="332"/>
      <c r="B29" s="205" t="s">
        <v>26</v>
      </c>
      <c r="C29" s="93"/>
      <c r="D29" s="33"/>
      <c r="E29" s="34"/>
      <c r="F29" s="251">
        <f t="shared" si="3"/>
      </c>
      <c r="G29" s="34"/>
      <c r="H29" s="37"/>
      <c r="I29" s="260">
        <f t="shared" si="4"/>
      </c>
      <c r="J29" s="266">
        <f t="shared" si="5"/>
      </c>
      <c r="K29" s="203" t="s">
        <v>19</v>
      </c>
      <c r="L29" s="86" t="s">
        <v>31</v>
      </c>
      <c r="M29" s="279">
        <f t="shared" si="7"/>
      </c>
    </row>
    <row r="30" spans="1:13" ht="27" customHeight="1">
      <c r="A30" s="333"/>
      <c r="B30" s="248">
        <f>IF(SUM(M27:M30)=0,"",SUM(M27:M30))</f>
      </c>
      <c r="C30" s="186" t="s">
        <v>9</v>
      </c>
      <c r="D30" s="57"/>
      <c r="E30" s="42"/>
      <c r="F30" s="252">
        <f t="shared" si="3"/>
      </c>
      <c r="G30" s="42"/>
      <c r="H30" s="45"/>
      <c r="I30" s="244">
        <f t="shared" si="4"/>
      </c>
      <c r="J30" s="267">
        <f t="shared" si="5"/>
      </c>
      <c r="K30" s="209" t="s">
        <v>19</v>
      </c>
      <c r="L30" s="88" t="s">
        <v>31</v>
      </c>
      <c r="M30" s="279">
        <f t="shared" si="7"/>
      </c>
    </row>
    <row r="31" spans="1:13" ht="27" customHeight="1">
      <c r="A31" s="334" t="s">
        <v>27</v>
      </c>
      <c r="B31" s="210" t="s">
        <v>7</v>
      </c>
      <c r="C31" s="201"/>
      <c r="D31" s="19"/>
      <c r="E31" s="20"/>
      <c r="F31" s="249">
        <f t="shared" si="3"/>
      </c>
      <c r="G31" s="20"/>
      <c r="H31" s="23"/>
      <c r="I31" s="235">
        <f t="shared" si="4"/>
      </c>
      <c r="J31" s="268">
        <f t="shared" si="5"/>
      </c>
      <c r="K31" s="202" t="s">
        <v>19</v>
      </c>
      <c r="L31" s="90" t="s">
        <v>31</v>
      </c>
      <c r="M31" s="279">
        <f t="shared" si="7"/>
      </c>
    </row>
    <row r="32" spans="1:13" ht="27" customHeight="1">
      <c r="A32" s="332"/>
      <c r="B32" s="271">
        <f>IF(SUM(I31:I36)=0,"",SUM(I31:I36))</f>
      </c>
      <c r="C32" s="93" t="s">
        <v>9</v>
      </c>
      <c r="D32" s="33"/>
      <c r="E32" s="34"/>
      <c r="F32" s="251">
        <f t="shared" si="3"/>
      </c>
      <c r="G32" s="34"/>
      <c r="H32" s="37"/>
      <c r="I32" s="260">
        <f t="shared" si="4"/>
      </c>
      <c r="J32" s="266">
        <f t="shared" si="5"/>
      </c>
      <c r="K32" s="203" t="s">
        <v>19</v>
      </c>
      <c r="L32" s="86" t="s">
        <v>31</v>
      </c>
      <c r="M32" s="279">
        <f t="shared" si="7"/>
      </c>
    </row>
    <row r="33" spans="1:13" ht="27" customHeight="1">
      <c r="A33" s="332"/>
      <c r="B33" s="204"/>
      <c r="C33" s="93"/>
      <c r="D33" s="19"/>
      <c r="E33" s="20"/>
      <c r="F33" s="249">
        <f t="shared" si="3"/>
      </c>
      <c r="G33" s="20"/>
      <c r="H33" s="23"/>
      <c r="I33" s="235">
        <f t="shared" si="4"/>
      </c>
      <c r="J33" s="268">
        <f t="shared" si="5"/>
      </c>
      <c r="K33" s="202" t="s">
        <v>19</v>
      </c>
      <c r="L33" s="90" t="s">
        <v>31</v>
      </c>
      <c r="M33" s="279">
        <f t="shared" si="7"/>
      </c>
    </row>
    <row r="34" spans="1:13" ht="27" customHeight="1">
      <c r="A34" s="332"/>
      <c r="B34" s="205" t="s">
        <v>26</v>
      </c>
      <c r="C34" s="93"/>
      <c r="D34" s="33"/>
      <c r="E34" s="34"/>
      <c r="F34" s="251">
        <f t="shared" si="3"/>
      </c>
      <c r="G34" s="34"/>
      <c r="H34" s="37"/>
      <c r="I34" s="260">
        <f t="shared" si="4"/>
      </c>
      <c r="J34" s="266">
        <f t="shared" si="5"/>
      </c>
      <c r="K34" s="203" t="s">
        <v>19</v>
      </c>
      <c r="L34" s="86" t="s">
        <v>31</v>
      </c>
      <c r="M34" s="279">
        <f t="shared" si="7"/>
      </c>
    </row>
    <row r="35" spans="1:13" ht="27" customHeight="1">
      <c r="A35" s="332"/>
      <c r="B35" s="271">
        <f>IF(SUM(M31:M36)=0,"",SUM(M31:M36))</f>
      </c>
      <c r="C35" s="93" t="s">
        <v>9</v>
      </c>
      <c r="D35" s="33"/>
      <c r="E35" s="34"/>
      <c r="F35" s="251">
        <f t="shared" si="3"/>
      </c>
      <c r="G35" s="34"/>
      <c r="H35" s="37"/>
      <c r="I35" s="260">
        <f t="shared" si="4"/>
      </c>
      <c r="J35" s="266">
        <f t="shared" si="5"/>
      </c>
      <c r="K35" s="203" t="s">
        <v>19</v>
      </c>
      <c r="L35" s="86" t="s">
        <v>31</v>
      </c>
      <c r="M35" s="279">
        <f t="shared" si="7"/>
      </c>
    </row>
    <row r="36" spans="1:13" ht="27" customHeight="1">
      <c r="A36" s="332"/>
      <c r="B36" s="204"/>
      <c r="C36" s="93"/>
      <c r="D36" s="26"/>
      <c r="E36" s="34"/>
      <c r="F36" s="251">
        <f t="shared" si="3"/>
      </c>
      <c r="G36" s="34"/>
      <c r="H36" s="37"/>
      <c r="I36" s="260">
        <f t="shared" si="4"/>
      </c>
      <c r="J36" s="266">
        <f t="shared" si="5"/>
      </c>
      <c r="K36" s="203" t="s">
        <v>19</v>
      </c>
      <c r="L36" s="86" t="s">
        <v>31</v>
      </c>
      <c r="M36" s="279">
        <f t="shared" si="7"/>
      </c>
    </row>
    <row r="37" spans="1:13" ht="27" customHeight="1">
      <c r="A37" s="334" t="s">
        <v>13</v>
      </c>
      <c r="B37" s="210" t="s">
        <v>7</v>
      </c>
      <c r="C37" s="211"/>
      <c r="D37" s="49"/>
      <c r="E37" s="50"/>
      <c r="F37" s="253">
        <f t="shared" si="3"/>
      </c>
      <c r="G37" s="50"/>
      <c r="H37" s="53"/>
      <c r="I37" s="242">
        <f t="shared" si="4"/>
      </c>
      <c r="J37" s="265">
        <f t="shared" si="5"/>
      </c>
      <c r="K37" s="212" t="s">
        <v>19</v>
      </c>
      <c r="L37" s="158" t="s">
        <v>31</v>
      </c>
      <c r="M37" s="279">
        <f t="shared" si="7"/>
      </c>
    </row>
    <row r="38" spans="1:13" ht="27" customHeight="1">
      <c r="A38" s="332"/>
      <c r="B38" s="271">
        <f>IF(SUM(I37:I42)=0,"",SUM(I37:I42))</f>
      </c>
      <c r="C38" s="93" t="s">
        <v>9</v>
      </c>
      <c r="D38" s="33"/>
      <c r="E38" s="34"/>
      <c r="F38" s="251">
        <f t="shared" si="3"/>
      </c>
      <c r="G38" s="34"/>
      <c r="H38" s="37"/>
      <c r="I38" s="260">
        <f t="shared" si="4"/>
      </c>
      <c r="J38" s="266">
        <f t="shared" si="5"/>
      </c>
      <c r="K38" s="203" t="s">
        <v>19</v>
      </c>
      <c r="L38" s="86" t="s">
        <v>31</v>
      </c>
      <c r="M38" s="279">
        <f t="shared" si="7"/>
      </c>
    </row>
    <row r="39" spans="1:13" ht="27" customHeight="1">
      <c r="A39" s="332"/>
      <c r="B39" s="204"/>
      <c r="C39" s="93"/>
      <c r="D39" s="19"/>
      <c r="E39" s="34"/>
      <c r="F39" s="251">
        <f t="shared" si="3"/>
      </c>
      <c r="G39" s="34"/>
      <c r="H39" s="37"/>
      <c r="I39" s="260">
        <f t="shared" si="4"/>
      </c>
      <c r="J39" s="266">
        <f t="shared" si="5"/>
      </c>
      <c r="K39" s="203" t="s">
        <v>19</v>
      </c>
      <c r="L39" s="86" t="s">
        <v>31</v>
      </c>
      <c r="M39" s="279">
        <f t="shared" si="7"/>
      </c>
    </row>
    <row r="40" spans="1:13" ht="27" customHeight="1">
      <c r="A40" s="332"/>
      <c r="B40" s="205" t="s">
        <v>26</v>
      </c>
      <c r="C40" s="93"/>
      <c r="E40" s="34"/>
      <c r="F40" s="251">
        <f t="shared" si="3"/>
      </c>
      <c r="G40" s="34"/>
      <c r="H40" s="37"/>
      <c r="I40" s="260">
        <f t="shared" si="4"/>
      </c>
      <c r="J40" s="266">
        <f t="shared" si="5"/>
      </c>
      <c r="K40" s="203" t="s">
        <v>19</v>
      </c>
      <c r="L40" s="86" t="s">
        <v>31</v>
      </c>
      <c r="M40" s="279">
        <f t="shared" si="7"/>
      </c>
    </row>
    <row r="41" spans="1:13" ht="27" customHeight="1">
      <c r="A41" s="332"/>
      <c r="B41" s="272">
        <f>IF(SUM(M37:M42)=0,"",SUM(M37:M42))</f>
      </c>
      <c r="C41" s="93" t="s">
        <v>9</v>
      </c>
      <c r="D41" s="33"/>
      <c r="E41" s="20"/>
      <c r="F41" s="249">
        <f t="shared" si="3"/>
      </c>
      <c r="G41" s="20"/>
      <c r="H41" s="23"/>
      <c r="I41" s="235">
        <f t="shared" si="4"/>
      </c>
      <c r="J41" s="268">
        <f t="shared" si="5"/>
      </c>
      <c r="K41" s="202" t="s">
        <v>19</v>
      </c>
      <c r="L41" s="86" t="s">
        <v>31</v>
      </c>
      <c r="M41" s="279">
        <f t="shared" si="7"/>
      </c>
    </row>
    <row r="42" spans="1:13" ht="27" customHeight="1">
      <c r="A42" s="332"/>
      <c r="B42" s="204"/>
      <c r="C42" s="93"/>
      <c r="E42" s="92"/>
      <c r="F42" s="281">
        <f t="shared" si="3"/>
      </c>
      <c r="G42" s="92"/>
      <c r="H42" s="93"/>
      <c r="I42" s="269">
        <f t="shared" si="4"/>
      </c>
      <c r="J42" s="270">
        <f t="shared" si="5"/>
      </c>
      <c r="K42" s="213" t="s">
        <v>19</v>
      </c>
      <c r="L42" s="96"/>
      <c r="M42" s="279">
        <f t="shared" si="7"/>
      </c>
    </row>
    <row r="43" spans="1:13" ht="27" customHeight="1">
      <c r="A43" s="334" t="s">
        <v>14</v>
      </c>
      <c r="B43" s="210" t="s">
        <v>7</v>
      </c>
      <c r="C43" s="211"/>
      <c r="D43" s="49"/>
      <c r="E43" s="50"/>
      <c r="F43" s="253">
        <f t="shared" si="3"/>
      </c>
      <c r="G43" s="50"/>
      <c r="H43" s="53"/>
      <c r="I43" s="242">
        <f t="shared" si="4"/>
      </c>
      <c r="J43" s="265">
        <f t="shared" si="5"/>
      </c>
      <c r="K43" s="273">
        <f aca="true" t="shared" si="8" ref="K43:K48">IF($E43="","",IF($E43&gt;=30000,"必須","任意"))</f>
      </c>
      <c r="L43" s="84" t="s">
        <v>31</v>
      </c>
      <c r="M43" s="279">
        <f t="shared" si="7"/>
      </c>
    </row>
    <row r="44" spans="1:13" ht="27" customHeight="1">
      <c r="A44" s="332"/>
      <c r="B44" s="271">
        <f>IF(SUM(I43:I47)=0,"",SUM(I43:I47))</f>
      </c>
      <c r="C44" s="93" t="s">
        <v>9</v>
      </c>
      <c r="D44" s="33"/>
      <c r="E44" s="34"/>
      <c r="F44" s="251">
        <f t="shared" si="3"/>
      </c>
      <c r="G44" s="34"/>
      <c r="H44" s="37"/>
      <c r="I44" s="260">
        <f t="shared" si="4"/>
      </c>
      <c r="J44" s="266">
        <f t="shared" si="5"/>
      </c>
      <c r="K44" s="274">
        <f t="shared" si="8"/>
      </c>
      <c r="L44" s="86" t="s">
        <v>31</v>
      </c>
      <c r="M44" s="279">
        <f t="shared" si="7"/>
      </c>
    </row>
    <row r="45" spans="1:13" ht="27" customHeight="1">
      <c r="A45" s="332"/>
      <c r="B45" s="204"/>
      <c r="C45" s="93"/>
      <c r="D45" s="33"/>
      <c r="E45" s="34"/>
      <c r="F45" s="251">
        <f t="shared" si="3"/>
      </c>
      <c r="G45" s="34"/>
      <c r="H45" s="37"/>
      <c r="I45" s="260">
        <f t="shared" si="4"/>
      </c>
      <c r="J45" s="266">
        <f t="shared" si="5"/>
      </c>
      <c r="K45" s="274">
        <f t="shared" si="8"/>
      </c>
      <c r="L45" s="86" t="s">
        <v>31</v>
      </c>
      <c r="M45" s="279">
        <f t="shared" si="7"/>
      </c>
    </row>
    <row r="46" spans="1:13" ht="27" customHeight="1">
      <c r="A46" s="332"/>
      <c r="B46" s="205" t="s">
        <v>26</v>
      </c>
      <c r="C46" s="93"/>
      <c r="D46" s="33"/>
      <c r="E46" s="34"/>
      <c r="F46" s="251">
        <f t="shared" si="3"/>
      </c>
      <c r="G46" s="34"/>
      <c r="H46" s="37"/>
      <c r="I46" s="260">
        <f t="shared" si="4"/>
      </c>
      <c r="J46" s="266">
        <f t="shared" si="5"/>
      </c>
      <c r="K46" s="274">
        <f t="shared" si="8"/>
      </c>
      <c r="L46" s="86" t="s">
        <v>31</v>
      </c>
      <c r="M46" s="279">
        <f t="shared" si="7"/>
      </c>
    </row>
    <row r="47" spans="1:13" ht="27" customHeight="1" thickBot="1">
      <c r="A47" s="335"/>
      <c r="B47" s="258">
        <f>IF(SUM(M43:M47)=0,"",SUM(M43:M47))</f>
      </c>
      <c r="C47" s="214" t="s">
        <v>9</v>
      </c>
      <c r="D47" s="99"/>
      <c r="E47" s="100"/>
      <c r="F47" s="282">
        <f t="shared" si="3"/>
      </c>
      <c r="G47" s="100"/>
      <c r="H47" s="102"/>
      <c r="I47" s="275">
        <f t="shared" si="4"/>
      </c>
      <c r="J47" s="276">
        <f t="shared" si="5"/>
      </c>
      <c r="K47" s="277">
        <f t="shared" si="8"/>
      </c>
      <c r="L47" s="106"/>
      <c r="M47" s="279">
        <f t="shared" si="7"/>
      </c>
    </row>
    <row r="48" spans="1:12" ht="27" customHeight="1" thickBot="1">
      <c r="A48" s="204"/>
      <c r="B48" s="204"/>
      <c r="C48" s="143"/>
      <c r="D48" s="204"/>
      <c r="E48" s="204"/>
      <c r="F48" s="278">
        <f t="shared" si="3"/>
      </c>
      <c r="G48" s="204"/>
      <c r="H48" s="204"/>
      <c r="I48" s="278">
        <f t="shared" si="4"/>
      </c>
      <c r="J48" s="278">
        <f t="shared" si="5"/>
      </c>
      <c r="K48" s="278">
        <f t="shared" si="8"/>
      </c>
      <c r="L48" s="204"/>
    </row>
    <row r="49" spans="1:12" ht="35.25" customHeight="1" thickBot="1">
      <c r="A49" s="172" t="s">
        <v>11</v>
      </c>
      <c r="B49" s="198"/>
      <c r="C49" s="197"/>
      <c r="D49" s="198"/>
      <c r="E49" s="198"/>
      <c r="F49" s="283">
        <f t="shared" si="3"/>
      </c>
      <c r="G49" s="199"/>
      <c r="H49" s="199"/>
      <c r="I49" s="284">
        <f t="shared" si="4"/>
      </c>
      <c r="J49" s="285">
        <f t="shared" si="5"/>
      </c>
      <c r="K49" s="198" t="s">
        <v>34</v>
      </c>
      <c r="L49" s="198"/>
    </row>
    <row r="50" spans="1:12" ht="33.75" customHeight="1">
      <c r="A50" s="316" t="s">
        <v>1</v>
      </c>
      <c r="B50" s="312" t="s">
        <v>2</v>
      </c>
      <c r="C50" s="313"/>
      <c r="D50" s="302" t="s">
        <v>3</v>
      </c>
      <c r="E50" s="320" t="s">
        <v>4</v>
      </c>
      <c r="F50" s="321"/>
      <c r="G50" s="321"/>
      <c r="H50" s="321"/>
      <c r="I50" s="321"/>
      <c r="J50" s="328"/>
      <c r="K50" s="326" t="s">
        <v>17</v>
      </c>
      <c r="L50" s="308" t="s">
        <v>12</v>
      </c>
    </row>
    <row r="51" spans="1:12" ht="33.75" customHeight="1" thickBot="1">
      <c r="A51" s="317"/>
      <c r="B51" s="314"/>
      <c r="C51" s="315"/>
      <c r="D51" s="303"/>
      <c r="E51" s="304" t="s">
        <v>5</v>
      </c>
      <c r="F51" s="305"/>
      <c r="G51" s="304" t="s">
        <v>6</v>
      </c>
      <c r="H51" s="305"/>
      <c r="I51" s="304" t="s">
        <v>7</v>
      </c>
      <c r="J51" s="325"/>
      <c r="K51" s="327"/>
      <c r="L51" s="309"/>
    </row>
    <row r="52" spans="1:13" ht="26.25" customHeight="1">
      <c r="A52" s="332" t="s">
        <v>28</v>
      </c>
      <c r="B52" s="216" t="s">
        <v>7</v>
      </c>
      <c r="C52" s="201"/>
      <c r="D52" s="19"/>
      <c r="E52" s="20"/>
      <c r="F52" s="249">
        <f aca="true" t="shared" si="9" ref="F52:F88">IF($E52="","","円")</f>
      </c>
      <c r="G52" s="20"/>
      <c r="H52" s="23"/>
      <c r="I52" s="235">
        <f>IF(OR($E52="",$G52=""),"",$E52*$G52)</f>
      </c>
      <c r="J52" s="268">
        <f aca="true" t="shared" si="10" ref="J52:J88">IF($I52="","","円")</f>
      </c>
      <c r="K52" s="202" t="s">
        <v>19</v>
      </c>
      <c r="L52" s="84"/>
      <c r="M52" s="279">
        <f>IF($I52="","",IF($L52="○",$I52,""))</f>
      </c>
    </row>
    <row r="53" spans="1:13" ht="26.25" customHeight="1">
      <c r="A53" s="332"/>
      <c r="B53" s="272">
        <f>IF(SUM(I52:I57)=0,"",SUM(I52:I57))</f>
      </c>
      <c r="C53" s="93" t="s">
        <v>9</v>
      </c>
      <c r="D53" s="33"/>
      <c r="E53" s="34"/>
      <c r="F53" s="251">
        <f t="shared" si="9"/>
      </c>
      <c r="G53" s="34"/>
      <c r="H53" s="37"/>
      <c r="I53" s="260">
        <f aca="true" t="shared" si="11" ref="I53:I88">IF(OR($E53="",$G53=""),"",$E53*$G53)</f>
      </c>
      <c r="J53" s="266">
        <f t="shared" si="10"/>
      </c>
      <c r="K53" s="203" t="s">
        <v>19</v>
      </c>
      <c r="L53" s="86"/>
      <c r="M53" s="279">
        <f aca="true" t="shared" si="12" ref="M53:M88">IF($I53="","",IF($L53="○",$I53,""))</f>
      </c>
    </row>
    <row r="54" spans="1:13" ht="26.25" customHeight="1">
      <c r="A54" s="332"/>
      <c r="B54" s="204"/>
      <c r="C54" s="93"/>
      <c r="D54" s="33"/>
      <c r="E54" s="34"/>
      <c r="F54" s="251">
        <f t="shared" si="9"/>
      </c>
      <c r="G54" s="34"/>
      <c r="H54" s="37"/>
      <c r="I54" s="260">
        <f t="shared" si="11"/>
      </c>
      <c r="J54" s="266">
        <f t="shared" si="10"/>
      </c>
      <c r="K54" s="203" t="s">
        <v>19</v>
      </c>
      <c r="L54" s="86"/>
      <c r="M54" s="279">
        <f t="shared" si="12"/>
      </c>
    </row>
    <row r="55" spans="1:13" ht="26.25" customHeight="1">
      <c r="A55" s="332"/>
      <c r="B55" s="205" t="s">
        <v>26</v>
      </c>
      <c r="C55" s="93"/>
      <c r="D55" s="33"/>
      <c r="E55" s="34"/>
      <c r="F55" s="251">
        <f t="shared" si="9"/>
      </c>
      <c r="G55" s="34"/>
      <c r="H55" s="37"/>
      <c r="I55" s="260">
        <f t="shared" si="11"/>
      </c>
      <c r="J55" s="266">
        <f t="shared" si="10"/>
      </c>
      <c r="K55" s="203" t="s">
        <v>19</v>
      </c>
      <c r="L55" s="86"/>
      <c r="M55" s="279">
        <f t="shared" si="12"/>
      </c>
    </row>
    <row r="56" spans="1:13" ht="26.25" customHeight="1">
      <c r="A56" s="332"/>
      <c r="B56" s="272">
        <f>IF(SUM(M52:M57)=0,"",SUM(M52:M57))</f>
      </c>
      <c r="C56" s="93" t="s">
        <v>9</v>
      </c>
      <c r="D56" s="33"/>
      <c r="E56" s="34"/>
      <c r="F56" s="251">
        <f t="shared" si="9"/>
      </c>
      <c r="G56" s="34"/>
      <c r="H56" s="37"/>
      <c r="I56" s="260">
        <f t="shared" si="11"/>
      </c>
      <c r="J56" s="266">
        <f t="shared" si="10"/>
      </c>
      <c r="K56" s="203" t="s">
        <v>19</v>
      </c>
      <c r="L56" s="86"/>
      <c r="M56" s="279">
        <f t="shared" si="12"/>
      </c>
    </row>
    <row r="57" spans="1:13" ht="26.25" customHeight="1">
      <c r="A57" s="332"/>
      <c r="B57" s="217"/>
      <c r="C57" s="93"/>
      <c r="D57" s="26"/>
      <c r="E57" s="27"/>
      <c r="F57" s="250">
        <f t="shared" si="9"/>
      </c>
      <c r="G57" s="27"/>
      <c r="H57" s="30"/>
      <c r="I57" s="237">
        <f t="shared" si="11"/>
      </c>
      <c r="J57" s="286">
        <f t="shared" si="10"/>
      </c>
      <c r="K57" s="218" t="s">
        <v>19</v>
      </c>
      <c r="L57" s="110"/>
      <c r="M57" s="279">
        <f t="shared" si="12"/>
      </c>
    </row>
    <row r="58" spans="1:13" ht="26.25" customHeight="1">
      <c r="A58" s="334" t="s">
        <v>29</v>
      </c>
      <c r="B58" s="210" t="s">
        <v>7</v>
      </c>
      <c r="C58" s="211"/>
      <c r="D58" s="49"/>
      <c r="E58" s="50"/>
      <c r="F58" s="253">
        <f t="shared" si="9"/>
      </c>
      <c r="G58" s="50"/>
      <c r="H58" s="53"/>
      <c r="I58" s="242">
        <f t="shared" si="11"/>
      </c>
      <c r="J58" s="265">
        <f t="shared" si="10"/>
      </c>
      <c r="K58" s="273">
        <f aca="true" t="shared" si="13" ref="K58:K75">IF($E58="","",IF($E58&gt;=30000,"必須","任意"))</f>
      </c>
      <c r="L58" s="84"/>
      <c r="M58" s="279">
        <f t="shared" si="12"/>
      </c>
    </row>
    <row r="59" spans="1:13" ht="26.25" customHeight="1">
      <c r="A59" s="332"/>
      <c r="B59" s="271">
        <f>IF(SUM(I58:I63)=0,"",SUM(I58:I63))</f>
      </c>
      <c r="C59" s="93" t="s">
        <v>9</v>
      </c>
      <c r="D59" s="33"/>
      <c r="E59" s="34"/>
      <c r="F59" s="251">
        <f t="shared" si="9"/>
      </c>
      <c r="G59" s="34"/>
      <c r="H59" s="37"/>
      <c r="I59" s="260">
        <f t="shared" si="11"/>
      </c>
      <c r="J59" s="266">
        <f t="shared" si="10"/>
      </c>
      <c r="K59" s="274">
        <f t="shared" si="13"/>
      </c>
      <c r="L59" s="86"/>
      <c r="M59" s="279">
        <f t="shared" si="12"/>
      </c>
    </row>
    <row r="60" spans="1:13" ht="26.25" customHeight="1">
      <c r="A60" s="332"/>
      <c r="B60" s="219"/>
      <c r="C60" s="93"/>
      <c r="D60" s="19"/>
      <c r="E60" s="20"/>
      <c r="F60" s="249">
        <f t="shared" si="9"/>
      </c>
      <c r="G60" s="20"/>
      <c r="H60" s="23"/>
      <c r="I60" s="235">
        <f t="shared" si="11"/>
      </c>
      <c r="J60" s="268">
        <f t="shared" si="10"/>
      </c>
      <c r="K60" s="287">
        <f t="shared" si="13"/>
      </c>
      <c r="L60" s="90"/>
      <c r="M60" s="279">
        <f t="shared" si="12"/>
      </c>
    </row>
    <row r="61" spans="1:13" ht="26.25" customHeight="1">
      <c r="A61" s="332"/>
      <c r="B61" s="205" t="s">
        <v>26</v>
      </c>
      <c r="C61" s="93"/>
      <c r="D61" s="33"/>
      <c r="E61" s="34"/>
      <c r="F61" s="251">
        <f t="shared" si="9"/>
      </c>
      <c r="G61" s="34"/>
      <c r="H61" s="37"/>
      <c r="I61" s="260">
        <f t="shared" si="11"/>
      </c>
      <c r="J61" s="266">
        <f t="shared" si="10"/>
      </c>
      <c r="K61" s="274">
        <f t="shared" si="13"/>
      </c>
      <c r="L61" s="86"/>
      <c r="M61" s="279">
        <f t="shared" si="12"/>
      </c>
    </row>
    <row r="62" spans="1:13" ht="26.25" customHeight="1">
      <c r="A62" s="332"/>
      <c r="B62" s="271">
        <f>IF(SUM(M58:M63)=0,"",SUM(M58:M63))</f>
      </c>
      <c r="C62" s="93" t="s">
        <v>9</v>
      </c>
      <c r="D62" s="33"/>
      <c r="E62" s="34"/>
      <c r="F62" s="251">
        <f t="shared" si="9"/>
      </c>
      <c r="G62" s="34"/>
      <c r="H62" s="37"/>
      <c r="I62" s="260">
        <f t="shared" si="11"/>
      </c>
      <c r="J62" s="266">
        <f t="shared" si="10"/>
      </c>
      <c r="K62" s="274">
        <f t="shared" si="13"/>
      </c>
      <c r="L62" s="86"/>
      <c r="M62" s="279">
        <f t="shared" si="12"/>
      </c>
    </row>
    <row r="63" spans="1:13" ht="26.25" customHeight="1">
      <c r="A63" s="333"/>
      <c r="B63" s="220"/>
      <c r="C63" s="186"/>
      <c r="D63" s="26"/>
      <c r="E63" s="42"/>
      <c r="F63" s="252">
        <f t="shared" si="9"/>
      </c>
      <c r="G63" s="296"/>
      <c r="H63" s="297"/>
      <c r="I63" s="294">
        <f t="shared" si="11"/>
      </c>
      <c r="J63" s="295">
        <f t="shared" si="10"/>
      </c>
      <c r="K63" s="288">
        <f t="shared" si="13"/>
      </c>
      <c r="L63" s="110"/>
      <c r="M63" s="279">
        <f t="shared" si="12"/>
      </c>
    </row>
    <row r="64" spans="1:13" ht="26.25" customHeight="1">
      <c r="A64" s="334" t="s">
        <v>69</v>
      </c>
      <c r="B64" s="210" t="s">
        <v>7</v>
      </c>
      <c r="C64" s="211"/>
      <c r="D64" s="49"/>
      <c r="E64" s="20"/>
      <c r="F64" s="249">
        <f t="shared" si="9"/>
      </c>
      <c r="G64" s="50"/>
      <c r="H64" s="53"/>
      <c r="I64" s="242">
        <f t="shared" si="11"/>
      </c>
      <c r="J64" s="265">
        <f t="shared" si="10"/>
      </c>
      <c r="K64" s="213"/>
      <c r="L64" s="84"/>
      <c r="M64" s="279">
        <f t="shared" si="12"/>
      </c>
    </row>
    <row r="65" spans="1:13" ht="26.25" customHeight="1">
      <c r="A65" s="332"/>
      <c r="B65" s="271">
        <f>IF(SUM(I64:I69)=0,"",SUM(I64:I69))</f>
      </c>
      <c r="C65" s="93" t="s">
        <v>9</v>
      </c>
      <c r="D65" s="19"/>
      <c r="E65" s="20"/>
      <c r="F65" s="249">
        <f t="shared" si="9"/>
      </c>
      <c r="G65" s="34"/>
      <c r="H65" s="37"/>
      <c r="I65" s="260">
        <f t="shared" si="11"/>
      </c>
      <c r="J65" s="266">
        <f t="shared" si="10"/>
      </c>
      <c r="K65" s="213"/>
      <c r="L65" s="86"/>
      <c r="M65" s="279">
        <f t="shared" si="12"/>
      </c>
    </row>
    <row r="66" spans="1:13" ht="26.25" customHeight="1">
      <c r="A66" s="332"/>
      <c r="B66" s="219"/>
      <c r="C66" s="93"/>
      <c r="D66" s="19"/>
      <c r="E66" s="20"/>
      <c r="F66" s="249">
        <f t="shared" si="9"/>
      </c>
      <c r="G66" s="20"/>
      <c r="H66" s="23"/>
      <c r="I66" s="235">
        <f t="shared" si="11"/>
      </c>
      <c r="J66" s="268">
        <f t="shared" si="10"/>
      </c>
      <c r="K66" s="213"/>
      <c r="L66" s="90"/>
      <c r="M66" s="279">
        <f t="shared" si="12"/>
      </c>
    </row>
    <row r="67" spans="1:13" ht="26.25" customHeight="1">
      <c r="A67" s="332"/>
      <c r="B67" s="205" t="s">
        <v>26</v>
      </c>
      <c r="C67" s="93"/>
      <c r="D67" s="19"/>
      <c r="E67" s="20"/>
      <c r="F67" s="249">
        <f t="shared" si="9"/>
      </c>
      <c r="G67" s="34"/>
      <c r="H67" s="37"/>
      <c r="I67" s="260">
        <f t="shared" si="11"/>
      </c>
      <c r="J67" s="266">
        <f t="shared" si="10"/>
      </c>
      <c r="K67" s="213"/>
      <c r="L67" s="86"/>
      <c r="M67" s="279">
        <f t="shared" si="12"/>
      </c>
    </row>
    <row r="68" spans="1:13" ht="26.25" customHeight="1">
      <c r="A68" s="332"/>
      <c r="B68" s="271">
        <f>IF(SUM(M64:M69)=0,"",SUM(M64:M69))</f>
      </c>
      <c r="C68" s="93" t="s">
        <v>9</v>
      </c>
      <c r="D68" s="33"/>
      <c r="E68" s="20"/>
      <c r="F68" s="249">
        <f t="shared" si="9"/>
      </c>
      <c r="G68" s="34"/>
      <c r="H68" s="37"/>
      <c r="I68" s="260">
        <f t="shared" si="11"/>
      </c>
      <c r="J68" s="266">
        <f t="shared" si="10"/>
      </c>
      <c r="K68" s="213"/>
      <c r="L68" s="86"/>
      <c r="M68" s="279">
        <f t="shared" si="12"/>
      </c>
    </row>
    <row r="69" spans="1:13" ht="26.25" customHeight="1">
      <c r="A69" s="333"/>
      <c r="B69" s="220"/>
      <c r="C69" s="186"/>
      <c r="D69" s="33"/>
      <c r="E69" s="20"/>
      <c r="F69" s="249">
        <f t="shared" si="9"/>
      </c>
      <c r="G69" s="296"/>
      <c r="H69" s="297"/>
      <c r="I69" s="294">
        <f t="shared" si="11"/>
      </c>
      <c r="J69" s="295">
        <f t="shared" si="10"/>
      </c>
      <c r="K69" s="213"/>
      <c r="L69" s="110"/>
      <c r="M69" s="279">
        <f t="shared" si="12"/>
      </c>
    </row>
    <row r="70" spans="1:13" ht="26.25" customHeight="1">
      <c r="A70" s="331" t="s">
        <v>15</v>
      </c>
      <c r="B70" s="210" t="s">
        <v>7</v>
      </c>
      <c r="C70" s="211"/>
      <c r="D70" s="49"/>
      <c r="E70" s="50"/>
      <c r="F70" s="253">
        <f t="shared" si="9"/>
      </c>
      <c r="G70" s="50"/>
      <c r="H70" s="53"/>
      <c r="I70" s="242">
        <f t="shared" si="11"/>
      </c>
      <c r="J70" s="265">
        <f t="shared" si="10"/>
      </c>
      <c r="K70" s="273">
        <f t="shared" si="13"/>
      </c>
      <c r="L70" s="84"/>
      <c r="M70" s="279">
        <f t="shared" si="12"/>
      </c>
    </row>
    <row r="71" spans="1:13" ht="26.25" customHeight="1">
      <c r="A71" s="318"/>
      <c r="B71" s="271">
        <f>IF(SUM(I70:I75)=0,"",SUM(I70:I75))</f>
      </c>
      <c r="C71" s="93" t="s">
        <v>9</v>
      </c>
      <c r="D71" s="19"/>
      <c r="E71" s="34"/>
      <c r="F71" s="251">
        <f t="shared" si="9"/>
      </c>
      <c r="G71" s="34"/>
      <c r="H71" s="37"/>
      <c r="I71" s="260">
        <f t="shared" si="11"/>
      </c>
      <c r="J71" s="266">
        <f t="shared" si="10"/>
      </c>
      <c r="K71" s="274">
        <f t="shared" si="13"/>
      </c>
      <c r="L71" s="86"/>
      <c r="M71" s="279">
        <f t="shared" si="12"/>
      </c>
    </row>
    <row r="72" spans="1:13" ht="26.25" customHeight="1">
      <c r="A72" s="318"/>
      <c r="B72" s="204"/>
      <c r="C72" s="93"/>
      <c r="D72" s="19"/>
      <c r="E72" s="20"/>
      <c r="F72" s="249">
        <f t="shared" si="9"/>
      </c>
      <c r="G72" s="20"/>
      <c r="H72" s="23"/>
      <c r="I72" s="235">
        <f t="shared" si="11"/>
      </c>
      <c r="J72" s="268">
        <f t="shared" si="10"/>
      </c>
      <c r="K72" s="287">
        <f t="shared" si="13"/>
      </c>
      <c r="L72" s="90"/>
      <c r="M72" s="279">
        <f t="shared" si="12"/>
      </c>
    </row>
    <row r="73" spans="1:13" ht="26.25" customHeight="1">
      <c r="A73" s="318"/>
      <c r="B73" s="205" t="s">
        <v>26</v>
      </c>
      <c r="C73" s="93"/>
      <c r="D73" s="19"/>
      <c r="E73" s="20"/>
      <c r="F73" s="249">
        <f t="shared" si="9"/>
      </c>
      <c r="G73" s="20"/>
      <c r="H73" s="23"/>
      <c r="I73" s="235">
        <f t="shared" si="11"/>
      </c>
      <c r="J73" s="268">
        <f t="shared" si="10"/>
      </c>
      <c r="K73" s="287">
        <f t="shared" si="13"/>
      </c>
      <c r="L73" s="90"/>
      <c r="M73" s="279">
        <f t="shared" si="12"/>
      </c>
    </row>
    <row r="74" spans="1:13" ht="26.25" customHeight="1">
      <c r="A74" s="318"/>
      <c r="B74" s="271">
        <f>IF(SUM(M70:M75)=0,"",SUM(M70:M75))</f>
      </c>
      <c r="C74" s="93" t="s">
        <v>9</v>
      </c>
      <c r="D74" s="33"/>
      <c r="E74" s="34"/>
      <c r="F74" s="251">
        <f t="shared" si="9"/>
      </c>
      <c r="G74" s="34"/>
      <c r="H74" s="37"/>
      <c r="I74" s="260">
        <f t="shared" si="11"/>
      </c>
      <c r="J74" s="266">
        <f t="shared" si="10"/>
      </c>
      <c r="K74" s="274">
        <f t="shared" si="13"/>
      </c>
      <c r="L74" s="86"/>
      <c r="M74" s="279">
        <f t="shared" si="12"/>
      </c>
    </row>
    <row r="75" spans="1:13" ht="26.25" customHeight="1">
      <c r="A75" s="318"/>
      <c r="B75" s="204"/>
      <c r="C75" s="93"/>
      <c r="D75" s="33"/>
      <c r="E75" s="34"/>
      <c r="F75" s="251">
        <f t="shared" si="9"/>
      </c>
      <c r="G75" s="34"/>
      <c r="H75" s="37"/>
      <c r="I75" s="260">
        <f t="shared" si="11"/>
      </c>
      <c r="J75" s="266">
        <f t="shared" si="10"/>
      </c>
      <c r="K75" s="274">
        <f t="shared" si="13"/>
      </c>
      <c r="L75" s="86"/>
      <c r="M75" s="279">
        <f t="shared" si="12"/>
      </c>
    </row>
    <row r="76" spans="1:13" ht="26.25" customHeight="1">
      <c r="A76" s="331" t="s">
        <v>76</v>
      </c>
      <c r="B76" s="210" t="s">
        <v>7</v>
      </c>
      <c r="C76" s="211"/>
      <c r="D76" s="49"/>
      <c r="E76" s="50"/>
      <c r="F76" s="253">
        <f t="shared" si="9"/>
      </c>
      <c r="G76" s="50"/>
      <c r="H76" s="53"/>
      <c r="I76" s="242">
        <f t="shared" si="11"/>
      </c>
      <c r="J76" s="265">
        <f t="shared" si="10"/>
      </c>
      <c r="K76" s="212" t="s">
        <v>20</v>
      </c>
      <c r="L76" s="84"/>
      <c r="M76" s="279">
        <f t="shared" si="12"/>
      </c>
    </row>
    <row r="77" spans="1:13" ht="26.25" customHeight="1">
      <c r="A77" s="332"/>
      <c r="B77" s="272">
        <f>IF(SUM(I76:I83)=0,"",SUM(I76:I83))</f>
      </c>
      <c r="C77" s="93" t="s">
        <v>9</v>
      </c>
      <c r="D77" s="26"/>
      <c r="E77" s="27"/>
      <c r="F77" s="250">
        <f t="shared" si="9"/>
      </c>
      <c r="G77" s="27"/>
      <c r="H77" s="30"/>
      <c r="I77" s="237">
        <f t="shared" si="11"/>
      </c>
      <c r="J77" s="286">
        <f t="shared" si="10"/>
      </c>
      <c r="K77" s="218" t="s">
        <v>20</v>
      </c>
      <c r="L77" s="110"/>
      <c r="M77" s="279">
        <f t="shared" si="12"/>
      </c>
    </row>
    <row r="78" spans="1:13" ht="26.25" customHeight="1">
      <c r="A78" s="332"/>
      <c r="B78" s="204"/>
      <c r="C78" s="93"/>
      <c r="D78" s="26"/>
      <c r="E78" s="27"/>
      <c r="F78" s="250">
        <f t="shared" si="9"/>
      </c>
      <c r="G78" s="27"/>
      <c r="H78" s="30"/>
      <c r="I78" s="237">
        <f t="shared" si="11"/>
      </c>
      <c r="J78" s="286">
        <f t="shared" si="10"/>
      </c>
      <c r="K78" s="218" t="s">
        <v>20</v>
      </c>
      <c r="L78" s="110"/>
      <c r="M78" s="279">
        <f t="shared" si="12"/>
      </c>
    </row>
    <row r="79" spans="1:13" ht="26.25" customHeight="1">
      <c r="A79" s="332"/>
      <c r="B79" s="205" t="s">
        <v>26</v>
      </c>
      <c r="C79" s="93"/>
      <c r="D79" s="33"/>
      <c r="E79" s="34"/>
      <c r="F79" s="250">
        <f t="shared" si="9"/>
      </c>
      <c r="G79" s="34"/>
      <c r="H79" s="37"/>
      <c r="I79" s="260">
        <f t="shared" si="11"/>
      </c>
      <c r="J79" s="266">
        <f t="shared" si="10"/>
      </c>
      <c r="K79" s="203" t="s">
        <v>20</v>
      </c>
      <c r="L79" s="86"/>
      <c r="M79" s="279">
        <f t="shared" si="12"/>
      </c>
    </row>
    <row r="80" spans="1:13" ht="26.25" customHeight="1">
      <c r="A80" s="332"/>
      <c r="B80" s="272">
        <f>IF(SUM(M76:M83)=0,"",SUM(M76:M83))</f>
      </c>
      <c r="C80" s="93" t="s">
        <v>9</v>
      </c>
      <c r="D80" s="33"/>
      <c r="E80" s="34"/>
      <c r="F80" s="250">
        <f t="shared" si="9"/>
      </c>
      <c r="G80" s="34"/>
      <c r="H80" s="37"/>
      <c r="I80" s="260">
        <f t="shared" si="11"/>
      </c>
      <c r="J80" s="266">
        <f t="shared" si="10"/>
      </c>
      <c r="K80" s="203" t="s">
        <v>20</v>
      </c>
      <c r="L80" s="86" t="s">
        <v>31</v>
      </c>
      <c r="M80" s="279">
        <f t="shared" si="12"/>
      </c>
    </row>
    <row r="81" spans="1:13" ht="26.25" customHeight="1">
      <c r="A81" s="332"/>
      <c r="B81" s="221"/>
      <c r="C81" s="222"/>
      <c r="D81" s="33"/>
      <c r="E81" s="34"/>
      <c r="F81" s="250">
        <f t="shared" si="9"/>
      </c>
      <c r="G81" s="34"/>
      <c r="H81" s="37"/>
      <c r="I81" s="260">
        <f t="shared" si="11"/>
      </c>
      <c r="J81" s="266">
        <f t="shared" si="10"/>
      </c>
      <c r="K81" s="203" t="s">
        <v>20</v>
      </c>
      <c r="L81" s="86"/>
      <c r="M81" s="279">
        <f t="shared" si="12"/>
      </c>
    </row>
    <row r="82" spans="1:13" ht="26.25" customHeight="1">
      <c r="A82" s="332"/>
      <c r="B82" s="221"/>
      <c r="C82" s="222"/>
      <c r="D82" s="33"/>
      <c r="E82" s="34"/>
      <c r="F82" s="250">
        <f t="shared" si="9"/>
      </c>
      <c r="G82" s="34"/>
      <c r="H82" s="37"/>
      <c r="I82" s="260">
        <f t="shared" si="11"/>
      </c>
      <c r="J82" s="266">
        <f t="shared" si="10"/>
      </c>
      <c r="K82" s="203" t="s">
        <v>20</v>
      </c>
      <c r="L82" s="86"/>
      <c r="M82" s="279">
        <f t="shared" si="12"/>
      </c>
    </row>
    <row r="83" spans="1:13" ht="26.25" customHeight="1">
      <c r="A83" s="333"/>
      <c r="B83" s="223"/>
      <c r="C83" s="224"/>
      <c r="D83" s="57"/>
      <c r="E83" s="42"/>
      <c r="F83" s="252">
        <f t="shared" si="9"/>
      </c>
      <c r="G83" s="42"/>
      <c r="H83" s="45"/>
      <c r="I83" s="244">
        <f t="shared" si="11"/>
      </c>
      <c r="J83" s="267">
        <f t="shared" si="10"/>
      </c>
      <c r="K83" s="209" t="s">
        <v>20</v>
      </c>
      <c r="L83" s="88"/>
      <c r="M83" s="279">
        <f t="shared" si="12"/>
      </c>
    </row>
    <row r="84" spans="1:13" ht="26.25" customHeight="1">
      <c r="A84" s="331" t="s">
        <v>16</v>
      </c>
      <c r="B84" s="200" t="s">
        <v>7</v>
      </c>
      <c r="C84" s="201"/>
      <c r="D84" s="33"/>
      <c r="E84" s="20"/>
      <c r="F84" s="281">
        <f t="shared" si="9"/>
      </c>
      <c r="G84" s="20"/>
      <c r="H84" s="23"/>
      <c r="I84" s="242">
        <f>IF(OR($E84="",$G84=""),"",$E84*$G84)</f>
      </c>
      <c r="J84" s="289">
        <f t="shared" si="10"/>
      </c>
      <c r="K84" s="202" t="s">
        <v>19</v>
      </c>
      <c r="L84" s="86"/>
      <c r="M84" s="279">
        <f t="shared" si="12"/>
      </c>
    </row>
    <row r="85" spans="1:13" ht="26.25" customHeight="1">
      <c r="A85" s="318"/>
      <c r="B85" s="271">
        <f>IF(SUM(I84:I88)=0,"",SUM(I84:I88))</f>
      </c>
      <c r="C85" s="93" t="s">
        <v>9</v>
      </c>
      <c r="D85" s="33"/>
      <c r="E85" s="34"/>
      <c r="F85" s="250">
        <f t="shared" si="9"/>
      </c>
      <c r="G85" s="34"/>
      <c r="H85" s="37"/>
      <c r="I85" s="260">
        <f>IF(OR($E85="",$G85=""),"",$E85*$G85)</f>
      </c>
      <c r="J85" s="290">
        <f t="shared" si="10"/>
      </c>
      <c r="K85" s="203" t="s">
        <v>19</v>
      </c>
      <c r="L85" s="86"/>
      <c r="M85" s="279">
        <f t="shared" si="12"/>
      </c>
    </row>
    <row r="86" spans="1:13" ht="26.25" customHeight="1">
      <c r="A86" s="318"/>
      <c r="B86" s="205" t="s">
        <v>26</v>
      </c>
      <c r="C86" s="93"/>
      <c r="D86" s="33"/>
      <c r="E86" s="34"/>
      <c r="F86" s="250">
        <f t="shared" si="9"/>
      </c>
      <c r="G86" s="34"/>
      <c r="H86" s="37"/>
      <c r="I86" s="260">
        <f t="shared" si="11"/>
      </c>
      <c r="J86" s="290">
        <f t="shared" si="10"/>
      </c>
      <c r="K86" s="203" t="s">
        <v>19</v>
      </c>
      <c r="L86" s="86"/>
      <c r="M86" s="279">
        <f t="shared" si="12"/>
      </c>
    </row>
    <row r="87" spans="1:13" ht="26.25" customHeight="1">
      <c r="A87" s="318"/>
      <c r="B87" s="272">
        <f>IF(SUM(M84:M88)=0,"",SUM(M84:M88))</f>
      </c>
      <c r="C87" s="93" t="s">
        <v>9</v>
      </c>
      <c r="E87" s="34"/>
      <c r="F87" s="250">
        <f t="shared" si="9"/>
      </c>
      <c r="G87" s="34"/>
      <c r="H87" s="37"/>
      <c r="I87" s="260">
        <f t="shared" si="11"/>
      </c>
      <c r="J87" s="290">
        <f t="shared" si="10"/>
      </c>
      <c r="K87" s="203" t="s">
        <v>19</v>
      </c>
      <c r="L87" s="86"/>
      <c r="M87" s="279">
        <f t="shared" si="12"/>
      </c>
    </row>
    <row r="88" spans="1:13" ht="26.25" customHeight="1" thickBot="1">
      <c r="A88" s="337"/>
      <c r="B88" s="225"/>
      <c r="C88" s="214"/>
      <c r="D88" s="99"/>
      <c r="E88" s="100"/>
      <c r="F88" s="250">
        <f t="shared" si="9"/>
      </c>
      <c r="G88" s="100"/>
      <c r="H88" s="102"/>
      <c r="I88" s="275">
        <f t="shared" si="11"/>
      </c>
      <c r="J88" s="291">
        <f t="shared" si="10"/>
      </c>
      <c r="K88" s="215" t="s">
        <v>19</v>
      </c>
      <c r="L88" s="106"/>
      <c r="M88" s="279">
        <f t="shared" si="12"/>
      </c>
    </row>
    <row r="89" spans="1:12" ht="65.25" customHeight="1">
      <c r="A89" s="189" t="s">
        <v>73</v>
      </c>
      <c r="B89" s="292">
        <f>IF(SUM(B22,B28,B32,B38,B44,B53,B59,B65,B71,B77,B85)=0,"",SUM(B22,B28,B32,B38,B44,B53,B59,B65,B71,B77,B85))</f>
      </c>
      <c r="C89" s="226" t="s">
        <v>9</v>
      </c>
      <c r="D89" s="323" t="s">
        <v>22</v>
      </c>
      <c r="E89" s="324"/>
      <c r="F89" s="324"/>
      <c r="G89" s="324"/>
      <c r="H89" s="324"/>
      <c r="I89" s="324"/>
      <c r="J89" s="217"/>
      <c r="K89" s="227"/>
      <c r="L89" s="227"/>
    </row>
    <row r="90" spans="1:12" ht="26.25" customHeight="1">
      <c r="A90" s="338" t="s">
        <v>72</v>
      </c>
      <c r="B90" s="336">
        <f>IF(SUM(B25,B30,B35,B41,B47,B56,B62,B68,B74,B80,B87)=0,"",SUM(B25,B30,B35,B41,B47,B56,B62,B68,B74,B80,B87))</f>
      </c>
      <c r="C90" s="228"/>
      <c r="D90" s="229"/>
      <c r="E90" s="227"/>
      <c r="F90" s="227"/>
      <c r="G90" s="227"/>
      <c r="H90" s="227"/>
      <c r="I90" s="227"/>
      <c r="J90" s="227"/>
      <c r="K90" s="227"/>
      <c r="L90" s="227"/>
    </row>
    <row r="91" spans="1:12" ht="26.25" customHeight="1">
      <c r="A91" s="301"/>
      <c r="B91" s="336"/>
      <c r="C91" s="230" t="s">
        <v>9</v>
      </c>
      <c r="D91" s="231"/>
      <c r="E91" s="227"/>
      <c r="F91" s="227"/>
      <c r="G91" s="227"/>
      <c r="H91" s="227"/>
      <c r="I91" s="227"/>
      <c r="J91" s="227"/>
      <c r="K91" s="227"/>
      <c r="L91" s="227"/>
    </row>
    <row r="92" spans="1:3" s="233" customFormat="1" ht="71.25" customHeight="1" thickBot="1">
      <c r="A92" s="232" t="s">
        <v>75</v>
      </c>
      <c r="B92" s="293">
        <f>IF(B90="","",IF(B90&gt;=3000000,3000000,B90))</f>
      </c>
      <c r="C92" s="188" t="s">
        <v>9</v>
      </c>
    </row>
  </sheetData>
  <sheetProtection password="C89F" sheet="1"/>
  <mergeCells count="49">
    <mergeCell ref="A43:A47"/>
    <mergeCell ref="B90:B91"/>
    <mergeCell ref="A84:A88"/>
    <mergeCell ref="A76:A83"/>
    <mergeCell ref="B50:C51"/>
    <mergeCell ref="A58:A63"/>
    <mergeCell ref="A90:A91"/>
    <mergeCell ref="A52:A57"/>
    <mergeCell ref="A64:A69"/>
    <mergeCell ref="G20:H20"/>
    <mergeCell ref="M19:M20"/>
    <mergeCell ref="A70:A75"/>
    <mergeCell ref="A19:A20"/>
    <mergeCell ref="A21:A26"/>
    <mergeCell ref="A27:A30"/>
    <mergeCell ref="A31:A36"/>
    <mergeCell ref="B19:C20"/>
    <mergeCell ref="A50:A51"/>
    <mergeCell ref="A37:A42"/>
    <mergeCell ref="L50:L51"/>
    <mergeCell ref="D89:I89"/>
    <mergeCell ref="G51:H51"/>
    <mergeCell ref="I51:J51"/>
    <mergeCell ref="E51:F51"/>
    <mergeCell ref="K19:K20"/>
    <mergeCell ref="K50:K51"/>
    <mergeCell ref="I20:J20"/>
    <mergeCell ref="E19:J19"/>
    <mergeCell ref="E50:J50"/>
    <mergeCell ref="A1:L1"/>
    <mergeCell ref="L19:L20"/>
    <mergeCell ref="G16:I16"/>
    <mergeCell ref="I6:J6"/>
    <mergeCell ref="B5:C6"/>
    <mergeCell ref="D5:D6"/>
    <mergeCell ref="A5:A6"/>
    <mergeCell ref="A7:A10"/>
    <mergeCell ref="E5:J5"/>
    <mergeCell ref="D19:D20"/>
    <mergeCell ref="I63:J63"/>
    <mergeCell ref="G63:H63"/>
    <mergeCell ref="I69:J69"/>
    <mergeCell ref="G69:H69"/>
    <mergeCell ref="B2:D2"/>
    <mergeCell ref="A11:A12"/>
    <mergeCell ref="D50:D51"/>
    <mergeCell ref="E6:F6"/>
    <mergeCell ref="G6:H6"/>
    <mergeCell ref="E20:F20"/>
  </mergeCells>
  <conditionalFormatting sqref="K52:K88 K21:K47">
    <cfRule type="cellIs" priority="1" dxfId="2" operator="equal" stopIfTrue="1">
      <formula>"必須"</formula>
    </cfRule>
  </conditionalFormatting>
  <dataValidations count="1">
    <dataValidation type="list" allowBlank="1" showInputMessage="1" showErrorMessage="1" sqref="L21:L47 L52:L88">
      <formula1>"　,○,×"</formula1>
    </dataValidation>
  </dataValidations>
  <printOptions/>
  <pageMargins left="0.6692913385826772" right="0.1968503937007874" top="0.4330708661417323" bottom="0.5905511811023623" header="0.2362204724409449" footer="0.3937007874015748"/>
  <pageSetup horizontalDpi="600" verticalDpi="600" orientation="portrait" paperSize="9" scale="44" r:id="rId1"/>
  <headerFooter alignWithMargins="0">
    <oddHeader>&amp;L&amp;"ＭＳ 明朝,標準"&amp;20別記第3号様式（第6条関係）</oddHeader>
  </headerFooter>
  <rowBreaks count="1" manualBreakCount="1">
    <brk id="4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86"/>
  <sheetViews>
    <sheetView view="pageBreakPreview" zoomScale="50" zoomScaleNormal="75" zoomScaleSheetLayoutView="50" zoomScalePageLayoutView="0" workbookViewId="0" topLeftCell="A22">
      <selection activeCell="A1" sqref="A1:L1"/>
    </sheetView>
  </sheetViews>
  <sheetFormatPr defaultColWidth="9.00390625" defaultRowHeight="14.25"/>
  <cols>
    <col min="1" max="1" width="19.00390625" style="5" customWidth="1"/>
    <col min="2" max="2" width="31.75390625" style="5" customWidth="1"/>
    <col min="3" max="3" width="4.875" style="14" customWidth="1"/>
    <col min="4" max="4" width="42.125" style="5" customWidth="1"/>
    <col min="5" max="5" width="22.375" style="5" bestFit="1" customWidth="1"/>
    <col min="6" max="6" width="6.50390625" style="5" customWidth="1"/>
    <col min="7" max="7" width="12.25390625" style="5" customWidth="1"/>
    <col min="8" max="8" width="9.625" style="5" customWidth="1"/>
    <col min="9" max="9" width="22.375" style="5" bestFit="1" customWidth="1"/>
    <col min="10" max="10" width="4.125" style="5" customWidth="1"/>
    <col min="11" max="11" width="14.125" style="5" hidden="1" customWidth="1"/>
    <col min="12" max="12" width="14.50390625" style="5" customWidth="1"/>
    <col min="13" max="13" width="26.75390625" style="5" customWidth="1"/>
    <col min="14" max="14" width="30.625" style="5" customWidth="1"/>
    <col min="15" max="15" width="7.00390625" style="5" customWidth="1"/>
    <col min="16" max="16" width="7.50390625" style="5" customWidth="1"/>
    <col min="17" max="17" width="1.75390625" style="5" customWidth="1"/>
    <col min="18" max="16384" width="9.00390625" style="5" customWidth="1"/>
  </cols>
  <sheetData>
    <row r="1" spans="1:12" s="2" customFormat="1" ht="54" customHeight="1" thickBot="1">
      <c r="A1" s="371" t="s">
        <v>23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2"/>
    </row>
    <row r="2" spans="1:11" s="126" customFormat="1" ht="25.5" customHeight="1" thickBot="1" thickTop="1">
      <c r="A2" s="127" t="s">
        <v>32</v>
      </c>
      <c r="B2" s="157" t="s">
        <v>42</v>
      </c>
      <c r="C2" s="124"/>
      <c r="D2" s="124"/>
      <c r="E2" s="124"/>
      <c r="F2" s="124"/>
      <c r="G2" s="124"/>
      <c r="H2" s="124"/>
      <c r="I2" s="124"/>
      <c r="J2" s="125"/>
      <c r="K2" s="125"/>
    </row>
    <row r="3" spans="1:11" ht="22.5" customHeight="1" thickBot="1" thickTop="1">
      <c r="A3" s="1"/>
      <c r="B3" s="1"/>
      <c r="C3" s="4"/>
      <c r="D3" s="1"/>
      <c r="E3" s="1"/>
      <c r="F3" s="1"/>
      <c r="G3" s="1"/>
      <c r="H3" s="1"/>
      <c r="I3" s="1"/>
      <c r="J3" s="1"/>
      <c r="K3" s="1"/>
    </row>
    <row r="4" spans="1:12" ht="36" customHeight="1" thickBot="1">
      <c r="A4" s="129" t="s">
        <v>0</v>
      </c>
      <c r="B4" s="130"/>
      <c r="C4" s="131"/>
      <c r="D4" s="132"/>
      <c r="E4" s="132"/>
      <c r="F4" s="132"/>
      <c r="G4" s="132"/>
      <c r="H4" s="132"/>
      <c r="I4" s="132"/>
      <c r="J4" s="132"/>
      <c r="K4" s="6"/>
      <c r="L4" s="6"/>
    </row>
    <row r="5" spans="1:12" ht="33" customHeight="1">
      <c r="A5" s="352" t="s">
        <v>1</v>
      </c>
      <c r="B5" s="345" t="s">
        <v>2</v>
      </c>
      <c r="C5" s="346"/>
      <c r="D5" s="355" t="s">
        <v>3</v>
      </c>
      <c r="E5" s="357" t="s">
        <v>4</v>
      </c>
      <c r="F5" s="358"/>
      <c r="G5" s="358"/>
      <c r="H5" s="358"/>
      <c r="I5" s="358"/>
      <c r="J5" s="376"/>
      <c r="K5" s="7"/>
      <c r="L5" s="8"/>
    </row>
    <row r="6" spans="1:12" ht="33" customHeight="1" thickBot="1">
      <c r="A6" s="353"/>
      <c r="B6" s="347"/>
      <c r="C6" s="348"/>
      <c r="D6" s="356"/>
      <c r="E6" s="360" t="s">
        <v>5</v>
      </c>
      <c r="F6" s="361"/>
      <c r="G6" s="360" t="s">
        <v>6</v>
      </c>
      <c r="H6" s="361"/>
      <c r="I6" s="360" t="s">
        <v>7</v>
      </c>
      <c r="J6" s="374"/>
      <c r="K6" s="7"/>
      <c r="L6" s="8"/>
    </row>
    <row r="7" spans="1:12" ht="27" customHeight="1">
      <c r="A7" s="341" t="s">
        <v>8</v>
      </c>
      <c r="B7" s="17"/>
      <c r="C7" s="18"/>
      <c r="D7" s="19"/>
      <c r="E7" s="20"/>
      <c r="F7" s="21">
        <f aca="true" t="shared" si="0" ref="F7:F13">IF($E7="","","円")</f>
      </c>
      <c r="G7" s="22"/>
      <c r="H7" s="23"/>
      <c r="I7" s="24">
        <f aca="true" t="shared" si="1" ref="I7:I13">IF(OR($E7="",$G7=""),"",$E7*$G7)</f>
      </c>
      <c r="J7" s="25">
        <f aca="true" t="shared" si="2" ref="J7:J13">IF($I7="","","円")</f>
      </c>
      <c r="K7" s="9"/>
      <c r="L7" s="10"/>
    </row>
    <row r="8" spans="1:12" ht="27" customHeight="1">
      <c r="A8" s="341"/>
      <c r="B8" s="17"/>
      <c r="C8" s="18"/>
      <c r="D8" s="26"/>
      <c r="E8" s="27"/>
      <c r="F8" s="28">
        <f t="shared" si="0"/>
      </c>
      <c r="G8" s="29"/>
      <c r="H8" s="30"/>
      <c r="I8" s="31">
        <f t="shared" si="1"/>
      </c>
      <c r="J8" s="32">
        <f t="shared" si="2"/>
      </c>
      <c r="K8" s="11"/>
      <c r="L8" s="3"/>
    </row>
    <row r="9" spans="1:12" ht="27" customHeight="1">
      <c r="A9" s="341"/>
      <c r="B9" s="17"/>
      <c r="C9" s="18"/>
      <c r="D9" s="33"/>
      <c r="E9" s="34"/>
      <c r="F9" s="35">
        <f t="shared" si="0"/>
      </c>
      <c r="G9" s="36"/>
      <c r="H9" s="37"/>
      <c r="I9" s="38">
        <f t="shared" si="1"/>
      </c>
      <c r="J9" s="39">
        <f t="shared" si="2"/>
      </c>
      <c r="K9" s="11"/>
      <c r="L9" s="3"/>
    </row>
    <row r="10" spans="1:12" ht="27" customHeight="1">
      <c r="A10" s="375"/>
      <c r="B10" s="40">
        <f>IF(SUM(I7:I10)=0,"",SUM(I7:I10))</f>
      </c>
      <c r="C10" s="18" t="s">
        <v>9</v>
      </c>
      <c r="D10" s="41"/>
      <c r="E10" s="42"/>
      <c r="F10" s="43">
        <f t="shared" si="0"/>
      </c>
      <c r="G10" s="44"/>
      <c r="H10" s="45"/>
      <c r="I10" s="46">
        <f t="shared" si="1"/>
      </c>
      <c r="J10" s="32">
        <f t="shared" si="2"/>
      </c>
      <c r="K10" s="11"/>
      <c r="L10" s="3"/>
    </row>
    <row r="11" spans="1:12" ht="27" customHeight="1">
      <c r="A11" s="351" t="s">
        <v>10</v>
      </c>
      <c r="B11" s="47"/>
      <c r="C11" s="48"/>
      <c r="D11" s="49" t="s">
        <v>43</v>
      </c>
      <c r="E11" s="50">
        <v>1000</v>
      </c>
      <c r="F11" s="51" t="str">
        <f t="shared" si="0"/>
        <v>円</v>
      </c>
      <c r="G11" s="52">
        <v>100</v>
      </c>
      <c r="H11" s="53" t="s">
        <v>44</v>
      </c>
      <c r="I11" s="54">
        <f t="shared" si="1"/>
        <v>100000</v>
      </c>
      <c r="J11" s="55" t="str">
        <f t="shared" si="2"/>
        <v>円</v>
      </c>
      <c r="K11" s="11"/>
      <c r="L11" s="3"/>
    </row>
    <row r="12" spans="1:12" ht="27" customHeight="1">
      <c r="A12" s="351"/>
      <c r="B12" s="40">
        <f>IF(SUM(I11:I12)=0,"",SUM(I11:I12))</f>
        <v>100000</v>
      </c>
      <c r="C12" s="56" t="s">
        <v>9</v>
      </c>
      <c r="D12" s="57"/>
      <c r="E12" s="42"/>
      <c r="F12" s="43">
        <f t="shared" si="0"/>
      </c>
      <c r="G12" s="44"/>
      <c r="H12" s="45"/>
      <c r="I12" s="58">
        <f t="shared" si="1"/>
      </c>
      <c r="J12" s="59">
        <f t="shared" si="2"/>
      </c>
      <c r="K12" s="11"/>
      <c r="L12" s="3"/>
    </row>
    <row r="13" spans="1:12" ht="24.75" thickBot="1">
      <c r="A13" s="164" t="s">
        <v>71</v>
      </c>
      <c r="B13" s="60">
        <f>IF(I13=0,"",I13)</f>
      </c>
      <c r="C13" s="48" t="s">
        <v>9</v>
      </c>
      <c r="D13" s="62"/>
      <c r="E13" s="63"/>
      <c r="F13" s="61">
        <f t="shared" si="0"/>
      </c>
      <c r="G13" s="64"/>
      <c r="H13" s="65"/>
      <c r="I13" s="66">
        <f t="shared" si="1"/>
      </c>
      <c r="J13" s="67">
        <f t="shared" si="2"/>
      </c>
      <c r="K13" s="11"/>
      <c r="L13" s="3"/>
    </row>
    <row r="14" spans="1:12" ht="61.5" customHeight="1">
      <c r="A14" s="138" t="s">
        <v>7</v>
      </c>
      <c r="B14" s="148">
        <f>IF(SUM(B10,B12,B13)=0,"",SUM(B10,B12,B13))</f>
        <v>100000</v>
      </c>
      <c r="C14" s="149" t="s">
        <v>9</v>
      </c>
      <c r="D14" s="140"/>
      <c r="E14" s="141"/>
      <c r="F14" s="15"/>
      <c r="G14" s="142"/>
      <c r="H14" s="143"/>
      <c r="I14" s="91"/>
      <c r="J14" s="15"/>
      <c r="K14" s="3"/>
      <c r="L14" s="3"/>
    </row>
    <row r="15" spans="1:12" ht="54.75" customHeight="1">
      <c r="A15" s="144" t="s">
        <v>35</v>
      </c>
      <c r="B15" s="150">
        <f>IF(OR(B86="",B14=""),"",B86-B14)</f>
        <v>525500</v>
      </c>
      <c r="C15" s="147" t="s">
        <v>9</v>
      </c>
      <c r="D15" s="146"/>
      <c r="E15" s="141"/>
      <c r="F15" s="15"/>
      <c r="G15" s="142"/>
      <c r="H15" s="143"/>
      <c r="I15" s="91"/>
      <c r="J15" s="15"/>
      <c r="K15" s="3"/>
      <c r="L15" s="3"/>
    </row>
    <row r="16" spans="1:12" ht="62.25" customHeight="1" thickBot="1">
      <c r="A16" s="139" t="s">
        <v>21</v>
      </c>
      <c r="B16" s="97">
        <f>IF(SUM(B14,B15)=0,"",SUM(B14,B15))</f>
        <v>625500</v>
      </c>
      <c r="C16" s="145" t="s">
        <v>9</v>
      </c>
      <c r="D16" s="12"/>
      <c r="E16" s="1"/>
      <c r="F16" s="1"/>
      <c r="G16" s="373"/>
      <c r="H16" s="373"/>
      <c r="I16" s="373"/>
      <c r="J16" s="6"/>
      <c r="K16" s="1"/>
      <c r="L16" s="1"/>
    </row>
    <row r="17" spans="1:12" ht="27" customHeight="1" thickBot="1">
      <c r="A17" s="1"/>
      <c r="B17" s="1"/>
      <c r="C17" s="4"/>
      <c r="D17" s="1"/>
      <c r="E17" s="1"/>
      <c r="F17" s="1"/>
      <c r="G17" s="1"/>
      <c r="H17" s="1"/>
      <c r="I17" s="1"/>
      <c r="J17" s="1"/>
      <c r="K17" s="1"/>
      <c r="L17" s="1"/>
    </row>
    <row r="18" spans="1:12" ht="34.5" customHeight="1" thickBot="1">
      <c r="A18" s="129" t="s">
        <v>11</v>
      </c>
      <c r="B18" s="133"/>
      <c r="C18" s="134"/>
      <c r="D18" s="135"/>
      <c r="E18" s="135"/>
      <c r="F18" s="135"/>
      <c r="G18" s="136"/>
      <c r="H18" s="136"/>
      <c r="I18" s="136"/>
      <c r="J18" s="136"/>
      <c r="K18" s="135" t="s">
        <v>38</v>
      </c>
      <c r="L18" s="135"/>
    </row>
    <row r="19" spans="1:13" ht="33.75" customHeight="1">
      <c r="A19" s="352" t="s">
        <v>1</v>
      </c>
      <c r="B19" s="345" t="s">
        <v>2</v>
      </c>
      <c r="C19" s="346"/>
      <c r="D19" s="355" t="s">
        <v>3</v>
      </c>
      <c r="E19" s="357" t="s">
        <v>4</v>
      </c>
      <c r="F19" s="358"/>
      <c r="G19" s="358"/>
      <c r="H19" s="358"/>
      <c r="I19" s="358"/>
      <c r="J19" s="359"/>
      <c r="K19" s="369" t="s">
        <v>17</v>
      </c>
      <c r="L19" s="364" t="s">
        <v>12</v>
      </c>
      <c r="M19" s="362" t="s">
        <v>18</v>
      </c>
    </row>
    <row r="20" spans="1:13" ht="33.75" customHeight="1" thickBot="1">
      <c r="A20" s="353"/>
      <c r="B20" s="347"/>
      <c r="C20" s="348"/>
      <c r="D20" s="356"/>
      <c r="E20" s="360" t="s">
        <v>5</v>
      </c>
      <c r="F20" s="361"/>
      <c r="G20" s="360" t="s">
        <v>6</v>
      </c>
      <c r="H20" s="361"/>
      <c r="I20" s="360" t="s">
        <v>7</v>
      </c>
      <c r="J20" s="368"/>
      <c r="K20" s="370"/>
      <c r="L20" s="365"/>
      <c r="M20" s="363"/>
    </row>
    <row r="21" spans="1:13" ht="27" customHeight="1">
      <c r="A21" s="343" t="s">
        <v>24</v>
      </c>
      <c r="B21" s="69" t="s">
        <v>7</v>
      </c>
      <c r="C21" s="70"/>
      <c r="D21" s="19" t="s">
        <v>45</v>
      </c>
      <c r="E21" s="20">
        <v>80000</v>
      </c>
      <c r="F21" s="21" t="str">
        <f>IF($E21="","","円")</f>
        <v>円</v>
      </c>
      <c r="G21" s="20">
        <v>5</v>
      </c>
      <c r="H21" s="23" t="s">
        <v>44</v>
      </c>
      <c r="I21" s="24">
        <f>IF(OR($E21="",$G21=""),"",$E21*$G21)</f>
        <v>400000</v>
      </c>
      <c r="J21" s="71" t="str">
        <f>IF($I21="","","円")</f>
        <v>円</v>
      </c>
      <c r="K21" s="72" t="s">
        <v>19</v>
      </c>
      <c r="L21" s="110" t="s">
        <v>36</v>
      </c>
      <c r="M21" s="5">
        <f aca="true" t="shared" si="3" ref="M21:M47">IF($I21="","",IF($L21="○",$I21,""))</f>
        <v>400000</v>
      </c>
    </row>
    <row r="22" spans="1:13" ht="27" customHeight="1">
      <c r="A22" s="343"/>
      <c r="B22" s="17">
        <f>IF(SUM(I21:I26)=0,"",SUM(I21:I26))</f>
        <v>450000</v>
      </c>
      <c r="C22" s="18" t="s">
        <v>9</v>
      </c>
      <c r="D22" s="33" t="s">
        <v>46</v>
      </c>
      <c r="E22" s="34"/>
      <c r="F22" s="35">
        <f>IF($E22="","","円")</f>
      </c>
      <c r="G22" s="34"/>
      <c r="H22" s="37"/>
      <c r="I22" s="73">
        <f>IF(OR($E22="",$G22=""),"",$E22*$G22)</f>
      </c>
      <c r="J22" s="74">
        <f>IF($I22="","","円")</f>
      </c>
      <c r="K22" s="75" t="s">
        <v>19</v>
      </c>
      <c r="L22" s="123" t="s">
        <v>31</v>
      </c>
      <c r="M22" s="5">
        <f t="shared" si="3"/>
      </c>
    </row>
    <row r="23" spans="1:13" ht="27" customHeight="1">
      <c r="A23" s="343"/>
      <c r="B23" s="76"/>
      <c r="C23" s="18"/>
      <c r="D23" s="33" t="s">
        <v>47</v>
      </c>
      <c r="E23" s="34">
        <v>5000</v>
      </c>
      <c r="F23" s="35" t="str">
        <f>IF($E23="","","円")</f>
        <v>円</v>
      </c>
      <c r="G23" s="34">
        <v>10</v>
      </c>
      <c r="H23" s="37" t="s">
        <v>44</v>
      </c>
      <c r="I23" s="73">
        <f>IF(OR($E23="",$G23=""),"",$E23*$G23)</f>
        <v>50000</v>
      </c>
      <c r="J23" s="74" t="str">
        <f>IF($I23="","","円")</f>
        <v>円</v>
      </c>
      <c r="K23" s="75" t="s">
        <v>19</v>
      </c>
      <c r="L23" s="123" t="s">
        <v>36</v>
      </c>
      <c r="M23" s="5">
        <f t="shared" si="3"/>
        <v>50000</v>
      </c>
    </row>
    <row r="24" spans="1:13" ht="27" customHeight="1">
      <c r="A24" s="343"/>
      <c r="B24" s="13" t="s">
        <v>39</v>
      </c>
      <c r="C24" s="18"/>
      <c r="D24" s="33"/>
      <c r="E24" s="34"/>
      <c r="F24" s="35">
        <f aca="true" t="shared" si="4" ref="F24:F49">IF($E24="","","円")</f>
      </c>
      <c r="G24" s="34"/>
      <c r="H24" s="37"/>
      <c r="I24" s="73">
        <f aca="true" t="shared" si="5" ref="I24:I49">IF(OR($E24="",$G24=""),"",$E24*$G24)</f>
      </c>
      <c r="J24" s="74">
        <f aca="true" t="shared" si="6" ref="J24:J49">IF($I24="","","円")</f>
      </c>
      <c r="K24" s="75" t="s">
        <v>19</v>
      </c>
      <c r="L24" s="123" t="s">
        <v>31</v>
      </c>
      <c r="M24" s="5">
        <f t="shared" si="3"/>
      </c>
    </row>
    <row r="25" spans="1:13" ht="27" customHeight="1">
      <c r="A25" s="343"/>
      <c r="B25" s="17">
        <f>IF(SUM(M21:M26)=0,"",SUM(M21:M26))</f>
        <v>450000</v>
      </c>
      <c r="C25" s="18" t="s">
        <v>9</v>
      </c>
      <c r="D25" s="33"/>
      <c r="E25" s="34"/>
      <c r="F25" s="35">
        <f t="shared" si="4"/>
      </c>
      <c r="G25" s="34"/>
      <c r="H25" s="37"/>
      <c r="I25" s="73">
        <f t="shared" si="5"/>
      </c>
      <c r="J25" s="74">
        <f t="shared" si="6"/>
      </c>
      <c r="K25" s="75" t="s">
        <v>19</v>
      </c>
      <c r="L25" s="90" t="s">
        <v>31</v>
      </c>
      <c r="M25" s="5">
        <f t="shared" si="3"/>
      </c>
    </row>
    <row r="26" spans="1:13" ht="27" customHeight="1">
      <c r="A26" s="344"/>
      <c r="B26" s="122"/>
      <c r="C26" s="77"/>
      <c r="D26" s="57"/>
      <c r="E26" s="42"/>
      <c r="F26" s="43">
        <f t="shared" si="4"/>
      </c>
      <c r="G26" s="42"/>
      <c r="H26" s="45"/>
      <c r="I26" s="58">
        <f t="shared" si="5"/>
      </c>
      <c r="J26" s="78">
        <f t="shared" si="6"/>
      </c>
      <c r="K26" s="79" t="s">
        <v>19</v>
      </c>
      <c r="L26" s="86" t="s">
        <v>31</v>
      </c>
      <c r="M26" s="5">
        <f t="shared" si="3"/>
      </c>
    </row>
    <row r="27" spans="1:13" ht="27" customHeight="1">
      <c r="A27" s="349" t="s">
        <v>25</v>
      </c>
      <c r="B27" s="80" t="s">
        <v>7</v>
      </c>
      <c r="C27" s="81"/>
      <c r="D27" s="49" t="s">
        <v>48</v>
      </c>
      <c r="E27" s="50">
        <v>100000</v>
      </c>
      <c r="F27" s="51" t="str">
        <f t="shared" si="4"/>
        <v>円</v>
      </c>
      <c r="G27" s="50">
        <v>1</v>
      </c>
      <c r="H27" s="53" t="s">
        <v>44</v>
      </c>
      <c r="I27" s="54">
        <f t="shared" si="5"/>
        <v>100000</v>
      </c>
      <c r="J27" s="82" t="str">
        <f t="shared" si="6"/>
        <v>円</v>
      </c>
      <c r="K27" s="83" t="s">
        <v>19</v>
      </c>
      <c r="L27" s="84" t="s">
        <v>36</v>
      </c>
      <c r="M27" s="5">
        <f t="shared" si="3"/>
        <v>100000</v>
      </c>
    </row>
    <row r="28" spans="1:13" ht="27" customHeight="1">
      <c r="A28" s="343"/>
      <c r="B28" s="17">
        <f>IF(SUM(I27:I30)=0,"",SUM(I27:I30))</f>
        <v>100000</v>
      </c>
      <c r="C28" s="18" t="s">
        <v>9</v>
      </c>
      <c r="D28" s="33"/>
      <c r="E28" s="34"/>
      <c r="F28" s="35">
        <f t="shared" si="4"/>
      </c>
      <c r="G28" s="34"/>
      <c r="H28" s="37"/>
      <c r="I28" s="73">
        <f t="shared" si="5"/>
      </c>
      <c r="J28" s="85">
        <f t="shared" si="6"/>
      </c>
      <c r="K28" s="75" t="s">
        <v>19</v>
      </c>
      <c r="L28" s="86" t="s">
        <v>31</v>
      </c>
      <c r="M28" s="5">
        <f t="shared" si="3"/>
      </c>
    </row>
    <row r="29" spans="1:13" ht="27" customHeight="1">
      <c r="A29" s="343"/>
      <c r="B29" s="13" t="s">
        <v>39</v>
      </c>
      <c r="C29" s="18"/>
      <c r="D29" s="33"/>
      <c r="E29" s="34"/>
      <c r="F29" s="35">
        <f t="shared" si="4"/>
      </c>
      <c r="G29" s="34"/>
      <c r="H29" s="37"/>
      <c r="I29" s="73">
        <f t="shared" si="5"/>
      </c>
      <c r="J29" s="85">
        <f t="shared" si="6"/>
      </c>
      <c r="K29" s="75" t="s">
        <v>19</v>
      </c>
      <c r="L29" s="86" t="s">
        <v>31</v>
      </c>
      <c r="M29" s="5">
        <f t="shared" si="3"/>
      </c>
    </row>
    <row r="30" spans="1:13" ht="27" customHeight="1">
      <c r="A30" s="344"/>
      <c r="B30" s="40">
        <f>IF(SUM(M27:M30)=0,"",SUM(M27:M30))</f>
        <v>100000</v>
      </c>
      <c r="C30" s="56" t="s">
        <v>9</v>
      </c>
      <c r="D30" s="57"/>
      <c r="E30" s="42"/>
      <c r="F30" s="43">
        <f t="shared" si="4"/>
      </c>
      <c r="G30" s="42"/>
      <c r="H30" s="45"/>
      <c r="I30" s="58">
        <f t="shared" si="5"/>
      </c>
      <c r="J30" s="87">
        <f t="shared" si="6"/>
      </c>
      <c r="K30" s="79" t="s">
        <v>19</v>
      </c>
      <c r="L30" s="88" t="s">
        <v>31</v>
      </c>
      <c r="M30" s="5">
        <f t="shared" si="3"/>
      </c>
    </row>
    <row r="31" spans="1:13" ht="27" customHeight="1">
      <c r="A31" s="349" t="s">
        <v>27</v>
      </c>
      <c r="B31" s="80" t="s">
        <v>7</v>
      </c>
      <c r="C31" s="70"/>
      <c r="D31" s="19" t="s">
        <v>49</v>
      </c>
      <c r="E31" s="20">
        <v>660</v>
      </c>
      <c r="F31" s="21" t="str">
        <f t="shared" si="4"/>
        <v>円</v>
      </c>
      <c r="G31" s="20">
        <v>1</v>
      </c>
      <c r="H31" s="23" t="s">
        <v>44</v>
      </c>
      <c r="I31" s="24">
        <f t="shared" si="5"/>
        <v>660</v>
      </c>
      <c r="J31" s="89" t="str">
        <f t="shared" si="6"/>
        <v>円</v>
      </c>
      <c r="K31" s="72" t="s">
        <v>19</v>
      </c>
      <c r="L31" s="90" t="s">
        <v>36</v>
      </c>
      <c r="M31" s="5">
        <f t="shared" si="3"/>
        <v>660</v>
      </c>
    </row>
    <row r="32" spans="1:13" ht="27" customHeight="1">
      <c r="A32" s="343"/>
      <c r="B32" s="17">
        <f>IF(SUM(I31:I36)=0,"",SUM(I31:I36))</f>
        <v>1320</v>
      </c>
      <c r="C32" s="18" t="s">
        <v>9</v>
      </c>
      <c r="D32" s="33" t="s">
        <v>50</v>
      </c>
      <c r="E32" s="34">
        <v>660</v>
      </c>
      <c r="F32" s="35" t="str">
        <f t="shared" si="4"/>
        <v>円</v>
      </c>
      <c r="G32" s="34">
        <v>1</v>
      </c>
      <c r="H32" s="37" t="s">
        <v>44</v>
      </c>
      <c r="I32" s="73">
        <f t="shared" si="5"/>
        <v>660</v>
      </c>
      <c r="J32" s="85" t="str">
        <f t="shared" si="6"/>
        <v>円</v>
      </c>
      <c r="K32" s="75" t="s">
        <v>19</v>
      </c>
      <c r="L32" s="86" t="s">
        <v>36</v>
      </c>
      <c r="M32" s="5">
        <f t="shared" si="3"/>
        <v>660</v>
      </c>
    </row>
    <row r="33" spans="1:13" ht="27" customHeight="1">
      <c r="A33" s="343"/>
      <c r="B33" s="76"/>
      <c r="C33" s="18"/>
      <c r="D33" s="19"/>
      <c r="E33" s="20"/>
      <c r="F33" s="21">
        <f t="shared" si="4"/>
      </c>
      <c r="G33" s="20"/>
      <c r="H33" s="23"/>
      <c r="I33" s="24">
        <f t="shared" si="5"/>
      </c>
      <c r="J33" s="89">
        <f t="shared" si="6"/>
      </c>
      <c r="K33" s="72" t="s">
        <v>19</v>
      </c>
      <c r="L33" s="90" t="s">
        <v>31</v>
      </c>
      <c r="M33" s="5">
        <f t="shared" si="3"/>
      </c>
    </row>
    <row r="34" spans="1:13" ht="27" customHeight="1">
      <c r="A34" s="343"/>
      <c r="B34" s="13" t="s">
        <v>39</v>
      </c>
      <c r="C34" s="18"/>
      <c r="D34" s="33"/>
      <c r="E34" s="34"/>
      <c r="F34" s="35">
        <f t="shared" si="4"/>
      </c>
      <c r="G34" s="34"/>
      <c r="H34" s="37"/>
      <c r="I34" s="73">
        <f t="shared" si="5"/>
      </c>
      <c r="J34" s="85">
        <f t="shared" si="6"/>
      </c>
      <c r="K34" s="75" t="s">
        <v>19</v>
      </c>
      <c r="L34" s="86" t="s">
        <v>31</v>
      </c>
      <c r="M34" s="5">
        <f t="shared" si="3"/>
      </c>
    </row>
    <row r="35" spans="1:13" ht="27" customHeight="1">
      <c r="A35" s="343"/>
      <c r="B35" s="17">
        <f>IF(SUM(M31:M36)=0,"",SUM(M31:M36))</f>
        <v>1320</v>
      </c>
      <c r="C35" s="18" t="s">
        <v>9</v>
      </c>
      <c r="D35" s="33"/>
      <c r="E35" s="34"/>
      <c r="F35" s="35">
        <f t="shared" si="4"/>
      </c>
      <c r="G35" s="34"/>
      <c r="H35" s="37"/>
      <c r="I35" s="73">
        <f t="shared" si="5"/>
      </c>
      <c r="J35" s="85">
        <f t="shared" si="6"/>
      </c>
      <c r="K35" s="75" t="s">
        <v>19</v>
      </c>
      <c r="L35" s="86" t="s">
        <v>31</v>
      </c>
      <c r="M35" s="5">
        <f t="shared" si="3"/>
      </c>
    </row>
    <row r="36" spans="1:13" ht="27" customHeight="1">
      <c r="A36" s="343"/>
      <c r="B36" s="76"/>
      <c r="C36" s="18"/>
      <c r="D36" s="33"/>
      <c r="E36" s="34"/>
      <c r="F36" s="35">
        <f t="shared" si="4"/>
      </c>
      <c r="G36" s="34"/>
      <c r="H36" s="37"/>
      <c r="I36" s="73">
        <f t="shared" si="5"/>
      </c>
      <c r="J36" s="85">
        <f t="shared" si="6"/>
      </c>
      <c r="K36" s="75" t="s">
        <v>19</v>
      </c>
      <c r="L36" s="86" t="s">
        <v>31</v>
      </c>
      <c r="M36" s="5">
        <f t="shared" si="3"/>
      </c>
    </row>
    <row r="37" spans="1:13" ht="27" customHeight="1">
      <c r="A37" s="349" t="s">
        <v>13</v>
      </c>
      <c r="B37" s="80" t="s">
        <v>7</v>
      </c>
      <c r="C37" s="81"/>
      <c r="D37" s="49" t="s">
        <v>51</v>
      </c>
      <c r="E37" s="50">
        <v>340</v>
      </c>
      <c r="F37" s="51" t="str">
        <f t="shared" si="4"/>
        <v>円</v>
      </c>
      <c r="G37" s="50">
        <v>2</v>
      </c>
      <c r="H37" s="53" t="s">
        <v>52</v>
      </c>
      <c r="I37" s="54">
        <f t="shared" si="5"/>
        <v>680</v>
      </c>
      <c r="J37" s="82" t="str">
        <f t="shared" si="6"/>
        <v>円</v>
      </c>
      <c r="K37" s="83" t="s">
        <v>19</v>
      </c>
      <c r="L37" s="84" t="s">
        <v>36</v>
      </c>
      <c r="M37" s="5">
        <f t="shared" si="3"/>
        <v>680</v>
      </c>
    </row>
    <row r="38" spans="1:13" ht="27" customHeight="1">
      <c r="A38" s="343"/>
      <c r="B38" s="17">
        <f>IF(SUM(I37:I42)=0,"",SUM(I37:I42))</f>
        <v>37680</v>
      </c>
      <c r="C38" s="18" t="s">
        <v>9</v>
      </c>
      <c r="D38" s="33" t="s">
        <v>53</v>
      </c>
      <c r="E38" s="34">
        <v>100</v>
      </c>
      <c r="F38" s="35" t="str">
        <f t="shared" si="4"/>
        <v>円</v>
      </c>
      <c r="G38" s="34">
        <v>20</v>
      </c>
      <c r="H38" s="37" t="s">
        <v>54</v>
      </c>
      <c r="I38" s="73">
        <f t="shared" si="5"/>
        <v>2000</v>
      </c>
      <c r="J38" s="85" t="str">
        <f t="shared" si="6"/>
        <v>円</v>
      </c>
      <c r="K38" s="75" t="s">
        <v>19</v>
      </c>
      <c r="L38" s="86" t="s">
        <v>36</v>
      </c>
      <c r="M38" s="5">
        <f t="shared" si="3"/>
        <v>2000</v>
      </c>
    </row>
    <row r="39" spans="1:13" ht="27" customHeight="1">
      <c r="A39" s="343"/>
      <c r="B39" s="76"/>
      <c r="C39" s="18"/>
      <c r="D39" s="33" t="s">
        <v>55</v>
      </c>
      <c r="E39" s="34">
        <v>400</v>
      </c>
      <c r="F39" s="35" t="str">
        <f t="shared" si="4"/>
        <v>円</v>
      </c>
      <c r="G39" s="34">
        <v>10</v>
      </c>
      <c r="H39" s="37" t="s">
        <v>56</v>
      </c>
      <c r="I39" s="73">
        <f t="shared" si="5"/>
        <v>4000</v>
      </c>
      <c r="J39" s="85" t="str">
        <f t="shared" si="6"/>
        <v>円</v>
      </c>
      <c r="K39" s="75" t="s">
        <v>19</v>
      </c>
      <c r="L39" s="86" t="s">
        <v>36</v>
      </c>
      <c r="M39" s="5">
        <f t="shared" si="3"/>
        <v>4000</v>
      </c>
    </row>
    <row r="40" spans="1:13" ht="27" customHeight="1">
      <c r="A40" s="343"/>
      <c r="B40" s="13" t="s">
        <v>39</v>
      </c>
      <c r="C40" s="18"/>
      <c r="D40" s="19" t="s">
        <v>57</v>
      </c>
      <c r="E40" s="34">
        <v>1000</v>
      </c>
      <c r="F40" s="35" t="str">
        <f t="shared" si="4"/>
        <v>円</v>
      </c>
      <c r="G40" s="34">
        <v>1</v>
      </c>
      <c r="H40" s="37" t="s">
        <v>58</v>
      </c>
      <c r="I40" s="73">
        <f t="shared" si="5"/>
        <v>1000</v>
      </c>
      <c r="J40" s="85" t="str">
        <f t="shared" si="6"/>
        <v>円</v>
      </c>
      <c r="K40" s="75" t="s">
        <v>19</v>
      </c>
      <c r="L40" s="86" t="s">
        <v>36</v>
      </c>
      <c r="M40" s="5">
        <f t="shared" si="3"/>
        <v>1000</v>
      </c>
    </row>
    <row r="41" spans="1:13" ht="27" customHeight="1">
      <c r="A41" s="343"/>
      <c r="B41" s="91">
        <f>IF(SUM(M37:M42)=0,"",SUM(M37:M42))</f>
        <v>7680</v>
      </c>
      <c r="C41" s="18" t="s">
        <v>9</v>
      </c>
      <c r="D41" s="19" t="s">
        <v>59</v>
      </c>
      <c r="E41" s="20">
        <v>1500</v>
      </c>
      <c r="F41" s="21" t="str">
        <f t="shared" si="4"/>
        <v>円</v>
      </c>
      <c r="G41" s="20">
        <v>20</v>
      </c>
      <c r="H41" s="23" t="s">
        <v>58</v>
      </c>
      <c r="I41" s="24">
        <f t="shared" si="5"/>
        <v>30000</v>
      </c>
      <c r="J41" s="89" t="str">
        <f t="shared" si="6"/>
        <v>円</v>
      </c>
      <c r="K41" s="72" t="s">
        <v>19</v>
      </c>
      <c r="L41" s="90" t="s">
        <v>37</v>
      </c>
      <c r="M41" s="5">
        <f t="shared" si="3"/>
      </c>
    </row>
    <row r="42" spans="1:13" ht="27" customHeight="1">
      <c r="A42" s="343"/>
      <c r="B42" s="76"/>
      <c r="C42" s="18"/>
      <c r="D42" s="41"/>
      <c r="E42" s="92"/>
      <c r="F42" s="18">
        <f t="shared" si="4"/>
      </c>
      <c r="G42" s="92"/>
      <c r="H42" s="93"/>
      <c r="I42" s="94">
        <f t="shared" si="5"/>
      </c>
      <c r="J42" s="15">
        <f t="shared" si="6"/>
      </c>
      <c r="K42" s="95" t="s">
        <v>19</v>
      </c>
      <c r="L42" s="96" t="s">
        <v>31</v>
      </c>
      <c r="M42" s="5">
        <f t="shared" si="3"/>
      </c>
    </row>
    <row r="43" spans="1:13" ht="27" customHeight="1">
      <c r="A43" s="349" t="s">
        <v>14</v>
      </c>
      <c r="B43" s="80" t="s">
        <v>7</v>
      </c>
      <c r="C43" s="81"/>
      <c r="D43" s="49" t="s">
        <v>60</v>
      </c>
      <c r="E43" s="50">
        <v>10</v>
      </c>
      <c r="F43" s="51" t="str">
        <f t="shared" si="4"/>
        <v>円</v>
      </c>
      <c r="G43" s="50">
        <v>250</v>
      </c>
      <c r="H43" s="53" t="s">
        <v>61</v>
      </c>
      <c r="I43" s="54">
        <f t="shared" si="5"/>
        <v>2500</v>
      </c>
      <c r="J43" s="82" t="str">
        <f t="shared" si="6"/>
        <v>円</v>
      </c>
      <c r="K43" s="83" t="str">
        <f aca="true" t="shared" si="7" ref="K43:K48">IF($E43="","",IF($E43&gt;=30000,"必須","任意"))</f>
        <v>任意</v>
      </c>
      <c r="L43" s="84" t="s">
        <v>36</v>
      </c>
      <c r="M43" s="5">
        <f t="shared" si="3"/>
        <v>2500</v>
      </c>
    </row>
    <row r="44" spans="1:13" ht="27" customHeight="1">
      <c r="A44" s="343"/>
      <c r="B44" s="17">
        <f>IF(SUM(I43:I47)=0,"",SUM(I43:I47))</f>
        <v>2500</v>
      </c>
      <c r="C44" s="18" t="s">
        <v>9</v>
      </c>
      <c r="D44" s="33"/>
      <c r="E44" s="34"/>
      <c r="F44" s="35">
        <f t="shared" si="4"/>
      </c>
      <c r="G44" s="34"/>
      <c r="H44" s="37"/>
      <c r="I44" s="73">
        <f t="shared" si="5"/>
      </c>
      <c r="J44" s="85">
        <f t="shared" si="6"/>
      </c>
      <c r="K44" s="75">
        <f t="shared" si="7"/>
      </c>
      <c r="L44" s="86" t="s">
        <v>31</v>
      </c>
      <c r="M44" s="5">
        <f t="shared" si="3"/>
      </c>
    </row>
    <row r="45" spans="1:13" ht="27" customHeight="1">
      <c r="A45" s="343"/>
      <c r="B45" s="76"/>
      <c r="C45" s="18"/>
      <c r="D45" s="33"/>
      <c r="E45" s="34"/>
      <c r="F45" s="35">
        <f t="shared" si="4"/>
      </c>
      <c r="G45" s="34"/>
      <c r="H45" s="37"/>
      <c r="I45" s="73">
        <f t="shared" si="5"/>
      </c>
      <c r="J45" s="85">
        <f t="shared" si="6"/>
      </c>
      <c r="K45" s="75">
        <f t="shared" si="7"/>
      </c>
      <c r="L45" s="86" t="s">
        <v>31</v>
      </c>
      <c r="M45" s="5">
        <f t="shared" si="3"/>
      </c>
    </row>
    <row r="46" spans="1:13" ht="27" customHeight="1">
      <c r="A46" s="343"/>
      <c r="B46" s="13" t="s">
        <v>40</v>
      </c>
      <c r="C46" s="18"/>
      <c r="D46" s="33"/>
      <c r="E46" s="34"/>
      <c r="F46" s="35">
        <f t="shared" si="4"/>
      </c>
      <c r="G46" s="34"/>
      <c r="H46" s="37"/>
      <c r="I46" s="73">
        <f t="shared" si="5"/>
      </c>
      <c r="J46" s="85">
        <f t="shared" si="6"/>
      </c>
      <c r="K46" s="75">
        <f t="shared" si="7"/>
      </c>
      <c r="L46" s="86"/>
      <c r="M46" s="5">
        <f t="shared" si="3"/>
      </c>
    </row>
    <row r="47" spans="1:13" ht="27" customHeight="1" thickBot="1">
      <c r="A47" s="354"/>
      <c r="B47" s="97">
        <f>IF(SUM(M43:M47)=0,"",SUM(M43:M47))</f>
        <v>2500</v>
      </c>
      <c r="C47" s="98" t="s">
        <v>9</v>
      </c>
      <c r="D47" s="99"/>
      <c r="E47" s="100"/>
      <c r="F47" s="101">
        <f t="shared" si="4"/>
      </c>
      <c r="G47" s="100"/>
      <c r="H47" s="102"/>
      <c r="I47" s="103">
        <f t="shared" si="5"/>
      </c>
      <c r="J47" s="104">
        <f t="shared" si="6"/>
      </c>
      <c r="K47" s="105">
        <f t="shared" si="7"/>
      </c>
      <c r="L47" s="106"/>
      <c r="M47" s="5">
        <f t="shared" si="3"/>
      </c>
    </row>
    <row r="48" spans="1:12" ht="27" customHeight="1" thickBot="1">
      <c r="A48" s="76"/>
      <c r="B48" s="76"/>
      <c r="C48" s="15"/>
      <c r="D48" s="76"/>
      <c r="E48" s="76"/>
      <c r="F48" s="76">
        <f t="shared" si="4"/>
      </c>
      <c r="G48" s="76"/>
      <c r="H48" s="76"/>
      <c r="I48" s="76">
        <f t="shared" si="5"/>
      </c>
      <c r="J48" s="76">
        <f t="shared" si="6"/>
      </c>
      <c r="K48" s="76">
        <f t="shared" si="7"/>
      </c>
      <c r="L48" s="76"/>
    </row>
    <row r="49" spans="1:12" ht="35.25" customHeight="1" thickBot="1">
      <c r="A49" s="129" t="s">
        <v>11</v>
      </c>
      <c r="B49" s="135"/>
      <c r="C49" s="134"/>
      <c r="D49" s="135"/>
      <c r="E49" s="135"/>
      <c r="F49" s="135">
        <f t="shared" si="4"/>
      </c>
      <c r="G49" s="136"/>
      <c r="H49" s="136"/>
      <c r="I49" s="136">
        <f t="shared" si="5"/>
      </c>
      <c r="J49" s="137">
        <f t="shared" si="6"/>
      </c>
      <c r="K49" s="135" t="s">
        <v>38</v>
      </c>
      <c r="L49" s="135"/>
    </row>
    <row r="50" spans="1:12" ht="33.75" customHeight="1">
      <c r="A50" s="352" t="s">
        <v>1</v>
      </c>
      <c r="B50" s="345" t="s">
        <v>2</v>
      </c>
      <c r="C50" s="346"/>
      <c r="D50" s="355" t="s">
        <v>3</v>
      </c>
      <c r="E50" s="357" t="s">
        <v>4</v>
      </c>
      <c r="F50" s="358"/>
      <c r="G50" s="358"/>
      <c r="H50" s="358"/>
      <c r="I50" s="358"/>
      <c r="J50" s="359"/>
      <c r="K50" s="369" t="s">
        <v>17</v>
      </c>
      <c r="L50" s="364" t="s">
        <v>12</v>
      </c>
    </row>
    <row r="51" spans="1:12" ht="33.75" customHeight="1" thickBot="1">
      <c r="A51" s="353"/>
      <c r="B51" s="347"/>
      <c r="C51" s="348"/>
      <c r="D51" s="356"/>
      <c r="E51" s="360" t="s">
        <v>5</v>
      </c>
      <c r="F51" s="361"/>
      <c r="G51" s="360" t="s">
        <v>6</v>
      </c>
      <c r="H51" s="361"/>
      <c r="I51" s="360" t="s">
        <v>7</v>
      </c>
      <c r="J51" s="368"/>
      <c r="K51" s="370"/>
      <c r="L51" s="365"/>
    </row>
    <row r="52" spans="1:13" ht="26.25" customHeight="1">
      <c r="A52" s="343" t="s">
        <v>28</v>
      </c>
      <c r="B52" s="107" t="s">
        <v>7</v>
      </c>
      <c r="C52" s="70"/>
      <c r="D52" s="19" t="s">
        <v>62</v>
      </c>
      <c r="E52" s="20">
        <v>80</v>
      </c>
      <c r="F52" s="21" t="str">
        <f aca="true" t="shared" si="8" ref="F52:F61">IF($E52="","","円")</f>
        <v>円</v>
      </c>
      <c r="G52" s="20">
        <v>300</v>
      </c>
      <c r="H52" s="23" t="s">
        <v>63</v>
      </c>
      <c r="I52" s="24">
        <f aca="true" t="shared" si="9" ref="I52:I61">IF(OR($E52="",$G52=""),"",$E52*$G52)</f>
        <v>24000</v>
      </c>
      <c r="J52" s="89" t="str">
        <f aca="true" t="shared" si="10" ref="J52:J61">IF($I52="","","円")</f>
        <v>円</v>
      </c>
      <c r="K52" s="72" t="s">
        <v>19</v>
      </c>
      <c r="L52" s="90" t="s">
        <v>36</v>
      </c>
      <c r="M52" s="5">
        <f aca="true" t="shared" si="11" ref="M52:M82">IF($I52="","",IF($L52="○",$I52,""))</f>
        <v>24000</v>
      </c>
    </row>
    <row r="53" spans="1:13" ht="26.25" customHeight="1">
      <c r="A53" s="343"/>
      <c r="B53" s="91">
        <f>IF(SUM(I52:I57)=0,"",SUM(I52:I57))</f>
        <v>24000</v>
      </c>
      <c r="C53" s="18" t="s">
        <v>9</v>
      </c>
      <c r="D53" s="33"/>
      <c r="E53" s="34"/>
      <c r="F53" s="35">
        <f t="shared" si="8"/>
      </c>
      <c r="G53" s="34"/>
      <c r="H53" s="37"/>
      <c r="I53" s="73">
        <f t="shared" si="9"/>
      </c>
      <c r="J53" s="85">
        <f t="shared" si="10"/>
      </c>
      <c r="K53" s="75" t="s">
        <v>19</v>
      </c>
      <c r="L53" s="86"/>
      <c r="M53" s="5">
        <f t="shared" si="11"/>
      </c>
    </row>
    <row r="54" spans="1:13" ht="26.25" customHeight="1">
      <c r="A54" s="343"/>
      <c r="B54" s="76"/>
      <c r="C54" s="18"/>
      <c r="D54" s="33"/>
      <c r="E54" s="34"/>
      <c r="F54" s="35">
        <f t="shared" si="8"/>
      </c>
      <c r="G54" s="34"/>
      <c r="H54" s="37"/>
      <c r="I54" s="73">
        <f t="shared" si="9"/>
      </c>
      <c r="J54" s="85">
        <f t="shared" si="10"/>
      </c>
      <c r="K54" s="75" t="s">
        <v>19</v>
      </c>
      <c r="L54" s="86"/>
      <c r="M54" s="5">
        <f t="shared" si="11"/>
      </c>
    </row>
    <row r="55" spans="1:13" ht="26.25" customHeight="1">
      <c r="A55" s="343"/>
      <c r="B55" s="13" t="s">
        <v>39</v>
      </c>
      <c r="C55" s="18"/>
      <c r="D55" s="33"/>
      <c r="E55" s="34"/>
      <c r="F55" s="35">
        <f t="shared" si="8"/>
      </c>
      <c r="G55" s="34"/>
      <c r="H55" s="37"/>
      <c r="I55" s="73">
        <f t="shared" si="9"/>
      </c>
      <c r="J55" s="85">
        <f t="shared" si="10"/>
      </c>
      <c r="K55" s="75" t="s">
        <v>19</v>
      </c>
      <c r="L55" s="86"/>
      <c r="M55" s="5">
        <f t="shared" si="11"/>
      </c>
    </row>
    <row r="56" spans="1:13" ht="26.25" customHeight="1">
      <c r="A56" s="343"/>
      <c r="B56" s="91">
        <f>IF(SUM(M52:M57)=0,"",SUM(M52:M57))</f>
        <v>24000</v>
      </c>
      <c r="C56" s="18" t="s">
        <v>9</v>
      </c>
      <c r="D56" s="33"/>
      <c r="E56" s="34"/>
      <c r="F56" s="35">
        <f t="shared" si="8"/>
      </c>
      <c r="G56" s="34"/>
      <c r="H56" s="37"/>
      <c r="I56" s="73">
        <f t="shared" si="9"/>
      </c>
      <c r="J56" s="85">
        <f t="shared" si="10"/>
      </c>
      <c r="K56" s="75" t="s">
        <v>19</v>
      </c>
      <c r="L56" s="86"/>
      <c r="M56" s="5">
        <f t="shared" si="11"/>
      </c>
    </row>
    <row r="57" spans="1:13" ht="26.25" customHeight="1">
      <c r="A57" s="343"/>
      <c r="B57" s="16"/>
      <c r="C57" s="18"/>
      <c r="D57" s="26"/>
      <c r="E57" s="27"/>
      <c r="F57" s="28">
        <f t="shared" si="8"/>
      </c>
      <c r="G57" s="27"/>
      <c r="H57" s="30"/>
      <c r="I57" s="31">
        <f t="shared" si="9"/>
      </c>
      <c r="J57" s="108">
        <f t="shared" si="10"/>
      </c>
      <c r="K57" s="109" t="s">
        <v>19</v>
      </c>
      <c r="L57" s="110"/>
      <c r="M57" s="5">
        <f t="shared" si="11"/>
      </c>
    </row>
    <row r="58" spans="1:13" ht="26.25" customHeight="1">
      <c r="A58" s="349" t="s">
        <v>41</v>
      </c>
      <c r="B58" s="80" t="s">
        <v>7</v>
      </c>
      <c r="C58" s="81"/>
      <c r="D58" s="49" t="s">
        <v>64</v>
      </c>
      <c r="E58" s="50">
        <v>1000</v>
      </c>
      <c r="F58" s="51" t="str">
        <f t="shared" si="8"/>
        <v>円</v>
      </c>
      <c r="G58" s="50">
        <v>10</v>
      </c>
      <c r="H58" s="53" t="s">
        <v>44</v>
      </c>
      <c r="I58" s="54">
        <f t="shared" si="9"/>
        <v>10000</v>
      </c>
      <c r="J58" s="82" t="str">
        <f t="shared" si="10"/>
        <v>円</v>
      </c>
      <c r="K58" s="83" t="str">
        <f>IF($E58="","",IF($E58&gt;=30000,"必須","任意"))</f>
        <v>任意</v>
      </c>
      <c r="L58" s="84" t="s">
        <v>36</v>
      </c>
      <c r="M58" s="5">
        <f t="shared" si="11"/>
        <v>10000</v>
      </c>
    </row>
    <row r="59" spans="1:13" ht="26.25" customHeight="1">
      <c r="A59" s="343"/>
      <c r="B59" s="17">
        <f>IF(SUM(I58:I63)=0,"",SUM(I58:I63))</f>
        <v>10000</v>
      </c>
      <c r="C59" s="18" t="s">
        <v>9</v>
      </c>
      <c r="D59" s="33"/>
      <c r="E59" s="34"/>
      <c r="F59" s="35">
        <f t="shared" si="8"/>
      </c>
      <c r="G59" s="34"/>
      <c r="H59" s="37"/>
      <c r="I59" s="73">
        <f t="shared" si="9"/>
      </c>
      <c r="J59" s="85">
        <f t="shared" si="10"/>
      </c>
      <c r="K59" s="75">
        <f>IF($E59="","",IF($E59&gt;=30000,"必須","任意"))</f>
      </c>
      <c r="L59" s="86"/>
      <c r="M59" s="5">
        <f t="shared" si="11"/>
      </c>
    </row>
    <row r="60" spans="1:13" ht="26.25" customHeight="1">
      <c r="A60" s="343"/>
      <c r="B60" s="111"/>
      <c r="C60" s="18"/>
      <c r="D60" s="33"/>
      <c r="E60" s="34"/>
      <c r="F60" s="35">
        <f t="shared" si="8"/>
      </c>
      <c r="G60" s="34"/>
      <c r="H60" s="37"/>
      <c r="I60" s="73">
        <f t="shared" si="9"/>
      </c>
      <c r="J60" s="85">
        <f t="shared" si="10"/>
      </c>
      <c r="K60" s="75">
        <f>IF($E60="","",IF($E60&gt;=30000,"必須","任意"))</f>
      </c>
      <c r="L60" s="86"/>
      <c r="M60" s="5">
        <f t="shared" si="11"/>
      </c>
    </row>
    <row r="61" spans="1:13" ht="26.25" customHeight="1">
      <c r="A61" s="343"/>
      <c r="B61" s="13" t="s">
        <v>40</v>
      </c>
      <c r="C61" s="18"/>
      <c r="D61" s="33"/>
      <c r="E61" s="34"/>
      <c r="F61" s="35">
        <f t="shared" si="8"/>
      </c>
      <c r="G61" s="34"/>
      <c r="H61" s="37"/>
      <c r="I61" s="73">
        <f t="shared" si="9"/>
      </c>
      <c r="J61" s="85">
        <f t="shared" si="10"/>
      </c>
      <c r="K61" s="75">
        <f>IF($E61="","",IF($E61&gt;=30000,"必須","任意"))</f>
      </c>
      <c r="L61" s="86"/>
      <c r="M61" s="5">
        <f t="shared" si="11"/>
      </c>
    </row>
    <row r="62" spans="1:13" ht="26.25" customHeight="1">
      <c r="A62" s="343"/>
      <c r="B62" s="17">
        <f>IF(SUM(M58:M63)=0,"",SUM(M58:M63))</f>
        <v>10000</v>
      </c>
      <c r="C62" s="18" t="s">
        <v>9</v>
      </c>
      <c r="D62" s="33"/>
      <c r="E62" s="34"/>
      <c r="F62" s="35">
        <f aca="true" t="shared" si="12" ref="F62:F82">IF($E62="","","円")</f>
      </c>
      <c r="G62" s="34"/>
      <c r="H62" s="37"/>
      <c r="I62" s="73">
        <f aca="true" t="shared" si="13" ref="I62:I82">IF(OR($E62="",$G62=""),"",$E62*$G62)</f>
      </c>
      <c r="J62" s="85">
        <f aca="true" t="shared" si="14" ref="J62:J82">IF($I62="","","円")</f>
      </c>
      <c r="K62" s="75">
        <f aca="true" t="shared" si="15" ref="K62:K69">IF($E62="","",IF($E62&gt;=30000,"必須","任意"))</f>
      </c>
      <c r="L62" s="86"/>
      <c r="M62" s="5">
        <f t="shared" si="11"/>
      </c>
    </row>
    <row r="63" spans="1:13" ht="26.25" customHeight="1">
      <c r="A63" s="344"/>
      <c r="B63" s="76"/>
      <c r="C63" s="18"/>
      <c r="D63" s="26"/>
      <c r="E63" s="27"/>
      <c r="F63" s="28">
        <f t="shared" si="12"/>
      </c>
      <c r="G63" s="27"/>
      <c r="H63" s="30"/>
      <c r="I63" s="31">
        <f t="shared" si="13"/>
      </c>
      <c r="J63" s="108">
        <f t="shared" si="14"/>
      </c>
      <c r="K63" s="109">
        <f t="shared" si="15"/>
      </c>
      <c r="L63" s="110"/>
      <c r="M63" s="5">
        <f t="shared" si="11"/>
      </c>
    </row>
    <row r="64" spans="1:13" ht="26.25" customHeight="1">
      <c r="A64" s="340" t="s">
        <v>15</v>
      </c>
      <c r="B64" s="80" t="s">
        <v>7</v>
      </c>
      <c r="C64" s="81"/>
      <c r="D64" s="49"/>
      <c r="E64" s="50"/>
      <c r="F64" s="51">
        <f t="shared" si="12"/>
      </c>
      <c r="G64" s="50"/>
      <c r="H64" s="53"/>
      <c r="I64" s="54">
        <f t="shared" si="13"/>
      </c>
      <c r="J64" s="82">
        <f t="shared" si="14"/>
      </c>
      <c r="K64" s="83">
        <f t="shared" si="15"/>
      </c>
      <c r="L64" s="84"/>
      <c r="M64" s="5">
        <f t="shared" si="11"/>
      </c>
    </row>
    <row r="65" spans="1:13" ht="26.25" customHeight="1">
      <c r="A65" s="341"/>
      <c r="B65" s="17">
        <f>IF(SUM(I64:I69)=0,"",SUM(I64:I69))</f>
      </c>
      <c r="C65" s="18" t="s">
        <v>9</v>
      </c>
      <c r="D65" s="33"/>
      <c r="E65" s="34"/>
      <c r="F65" s="35">
        <f t="shared" si="12"/>
      </c>
      <c r="G65" s="34"/>
      <c r="H65" s="37"/>
      <c r="I65" s="73">
        <f t="shared" si="13"/>
      </c>
      <c r="J65" s="85">
        <f t="shared" si="14"/>
      </c>
      <c r="K65" s="75">
        <f t="shared" si="15"/>
      </c>
      <c r="L65" s="86" t="s">
        <v>31</v>
      </c>
      <c r="M65" s="5">
        <f t="shared" si="11"/>
      </c>
    </row>
    <row r="66" spans="1:13" ht="26.25" customHeight="1">
      <c r="A66" s="341"/>
      <c r="B66" s="76"/>
      <c r="C66" s="18"/>
      <c r="D66" s="19"/>
      <c r="E66" s="20"/>
      <c r="F66" s="21">
        <f t="shared" si="12"/>
      </c>
      <c r="G66" s="20"/>
      <c r="H66" s="23"/>
      <c r="I66" s="24">
        <f t="shared" si="13"/>
      </c>
      <c r="J66" s="89">
        <f t="shared" si="14"/>
      </c>
      <c r="K66" s="72">
        <f t="shared" si="15"/>
      </c>
      <c r="L66" s="90"/>
      <c r="M66" s="5">
        <f t="shared" si="11"/>
      </c>
    </row>
    <row r="67" spans="1:13" ht="26.25" customHeight="1">
      <c r="A67" s="341"/>
      <c r="B67" s="13" t="s">
        <v>40</v>
      </c>
      <c r="C67" s="18"/>
      <c r="D67" s="19"/>
      <c r="E67" s="20"/>
      <c r="F67" s="21">
        <f t="shared" si="12"/>
      </c>
      <c r="G67" s="20"/>
      <c r="H67" s="23"/>
      <c r="I67" s="24">
        <f t="shared" si="13"/>
      </c>
      <c r="J67" s="89">
        <f t="shared" si="14"/>
      </c>
      <c r="K67" s="72">
        <f t="shared" si="15"/>
      </c>
      <c r="L67" s="90"/>
      <c r="M67" s="5">
        <f t="shared" si="11"/>
      </c>
    </row>
    <row r="68" spans="1:13" ht="26.25" customHeight="1">
      <c r="A68" s="341"/>
      <c r="B68" s="17">
        <f>IF(SUM(M64:M69)=0,"",SUM(M64:M69))</f>
      </c>
      <c r="C68" s="18" t="s">
        <v>9</v>
      </c>
      <c r="D68" s="33"/>
      <c r="E68" s="34"/>
      <c r="F68" s="35">
        <f t="shared" si="12"/>
      </c>
      <c r="G68" s="34"/>
      <c r="H68" s="37"/>
      <c r="I68" s="73">
        <f t="shared" si="13"/>
      </c>
      <c r="J68" s="85">
        <f t="shared" si="14"/>
      </c>
      <c r="K68" s="75">
        <f t="shared" si="15"/>
      </c>
      <c r="L68" s="86"/>
      <c r="M68" s="5">
        <f t="shared" si="11"/>
      </c>
    </row>
    <row r="69" spans="1:13" ht="26.25" customHeight="1">
      <c r="A69" s="341"/>
      <c r="B69" s="76"/>
      <c r="C69" s="18"/>
      <c r="D69" s="33"/>
      <c r="E69" s="34"/>
      <c r="F69" s="35">
        <f t="shared" si="12"/>
      </c>
      <c r="G69" s="34"/>
      <c r="H69" s="37"/>
      <c r="I69" s="73">
        <f t="shared" si="13"/>
      </c>
      <c r="J69" s="85">
        <f t="shared" si="14"/>
      </c>
      <c r="K69" s="75">
        <f t="shared" si="15"/>
      </c>
      <c r="L69" s="86"/>
      <c r="M69" s="5">
        <f t="shared" si="11"/>
      </c>
    </row>
    <row r="70" spans="1:13" ht="26.25" customHeight="1">
      <c r="A70" s="340" t="s">
        <v>33</v>
      </c>
      <c r="B70" s="80" t="s">
        <v>7</v>
      </c>
      <c r="C70" s="81"/>
      <c r="D70" s="49" t="s">
        <v>65</v>
      </c>
      <c r="E70" s="50">
        <v>30000</v>
      </c>
      <c r="F70" s="51" t="str">
        <f t="shared" si="12"/>
        <v>円</v>
      </c>
      <c r="G70" s="50">
        <v>1</v>
      </c>
      <c r="H70" s="53" t="s">
        <v>66</v>
      </c>
      <c r="I70" s="54">
        <f t="shared" si="13"/>
        <v>30000</v>
      </c>
      <c r="J70" s="82" t="str">
        <f t="shared" si="14"/>
        <v>円</v>
      </c>
      <c r="K70" s="83" t="s">
        <v>20</v>
      </c>
      <c r="L70" s="84" t="s">
        <v>36</v>
      </c>
      <c r="M70" s="5">
        <f t="shared" si="11"/>
        <v>30000</v>
      </c>
    </row>
    <row r="71" spans="1:13" ht="26.25" customHeight="1">
      <c r="A71" s="343"/>
      <c r="B71" s="91">
        <f>IF(SUM(I70:I77)=0,"",SUM(I70:I77))</f>
        <v>30000</v>
      </c>
      <c r="C71" s="18" t="s">
        <v>9</v>
      </c>
      <c r="D71" s="26" t="s">
        <v>67</v>
      </c>
      <c r="E71" s="27"/>
      <c r="F71" s="28">
        <f t="shared" si="12"/>
      </c>
      <c r="G71" s="27"/>
      <c r="H71" s="30"/>
      <c r="I71" s="31">
        <f t="shared" si="13"/>
      </c>
      <c r="J71" s="108">
        <f t="shared" si="14"/>
      </c>
      <c r="K71" s="109" t="s">
        <v>20</v>
      </c>
      <c r="L71" s="110"/>
      <c r="M71" s="5">
        <f t="shared" si="11"/>
      </c>
    </row>
    <row r="72" spans="1:13" ht="26.25" customHeight="1">
      <c r="A72" s="343"/>
      <c r="B72" s="76"/>
      <c r="C72" s="18"/>
      <c r="D72" s="26" t="s">
        <v>68</v>
      </c>
      <c r="E72" s="27"/>
      <c r="F72" s="28">
        <f t="shared" si="12"/>
      </c>
      <c r="G72" s="27"/>
      <c r="H72" s="30"/>
      <c r="I72" s="31">
        <f t="shared" si="13"/>
      </c>
      <c r="J72" s="108">
        <f t="shared" si="14"/>
      </c>
      <c r="K72" s="109" t="s">
        <v>20</v>
      </c>
      <c r="L72" s="110"/>
      <c r="M72" s="5">
        <f t="shared" si="11"/>
      </c>
    </row>
    <row r="73" spans="1:13" ht="26.25" customHeight="1">
      <c r="A73" s="343"/>
      <c r="B73" s="13" t="s">
        <v>39</v>
      </c>
      <c r="C73" s="18"/>
      <c r="D73" s="33"/>
      <c r="E73" s="34"/>
      <c r="F73" s="35">
        <f t="shared" si="12"/>
      </c>
      <c r="G73" s="34"/>
      <c r="H73" s="37"/>
      <c r="I73" s="73">
        <f t="shared" si="13"/>
      </c>
      <c r="J73" s="85">
        <f t="shared" si="14"/>
      </c>
      <c r="K73" s="75" t="s">
        <v>20</v>
      </c>
      <c r="L73" s="86"/>
      <c r="M73" s="5">
        <f t="shared" si="11"/>
      </c>
    </row>
    <row r="74" spans="1:13" ht="26.25" customHeight="1">
      <c r="A74" s="343"/>
      <c r="B74" s="91">
        <f>IF(SUM(M70:M77)=0,"",SUM(M70:M77))</f>
        <v>30000</v>
      </c>
      <c r="C74" s="18" t="s">
        <v>9</v>
      </c>
      <c r="D74" s="33"/>
      <c r="E74" s="34"/>
      <c r="F74" s="35">
        <f t="shared" si="12"/>
      </c>
      <c r="G74" s="34"/>
      <c r="H74" s="37"/>
      <c r="I74" s="73">
        <f t="shared" si="13"/>
      </c>
      <c r="J74" s="85">
        <f t="shared" si="14"/>
      </c>
      <c r="K74" s="75" t="s">
        <v>20</v>
      </c>
      <c r="L74" s="86" t="s">
        <v>31</v>
      </c>
      <c r="M74" s="5">
        <f t="shared" si="11"/>
      </c>
    </row>
    <row r="75" spans="1:13" ht="26.25" customHeight="1">
      <c r="A75" s="343"/>
      <c r="B75" s="112"/>
      <c r="C75" s="113"/>
      <c r="D75" s="33"/>
      <c r="E75" s="34"/>
      <c r="F75" s="35">
        <f t="shared" si="12"/>
      </c>
      <c r="G75" s="34"/>
      <c r="H75" s="37"/>
      <c r="I75" s="73">
        <f t="shared" si="13"/>
      </c>
      <c r="J75" s="85">
        <f t="shared" si="14"/>
      </c>
      <c r="K75" s="75" t="s">
        <v>20</v>
      </c>
      <c r="L75" s="86"/>
      <c r="M75" s="5">
        <f t="shared" si="11"/>
      </c>
    </row>
    <row r="76" spans="1:13" ht="26.25" customHeight="1">
      <c r="A76" s="343"/>
      <c r="B76" s="112"/>
      <c r="C76" s="113"/>
      <c r="D76" s="33"/>
      <c r="E76" s="34"/>
      <c r="F76" s="35">
        <f t="shared" si="12"/>
      </c>
      <c r="G76" s="34"/>
      <c r="H76" s="37"/>
      <c r="I76" s="73">
        <f t="shared" si="13"/>
      </c>
      <c r="J76" s="85">
        <f t="shared" si="14"/>
      </c>
      <c r="K76" s="75" t="s">
        <v>20</v>
      </c>
      <c r="L76" s="86"/>
      <c r="M76" s="5">
        <f t="shared" si="11"/>
      </c>
    </row>
    <row r="77" spans="1:13" ht="26.25" customHeight="1">
      <c r="A77" s="344"/>
      <c r="B77" s="114"/>
      <c r="C77" s="115"/>
      <c r="D77" s="57"/>
      <c r="E77" s="42"/>
      <c r="F77" s="43">
        <f t="shared" si="12"/>
      </c>
      <c r="G77" s="42"/>
      <c r="H77" s="45"/>
      <c r="I77" s="58">
        <f t="shared" si="13"/>
      </c>
      <c r="J77" s="87">
        <f t="shared" si="14"/>
      </c>
      <c r="K77" s="79" t="s">
        <v>20</v>
      </c>
      <c r="L77" s="88"/>
      <c r="M77" s="5">
        <f t="shared" si="11"/>
      </c>
    </row>
    <row r="78" spans="1:13" ht="26.25" customHeight="1">
      <c r="A78" s="340" t="s">
        <v>16</v>
      </c>
      <c r="B78" s="69" t="s">
        <v>7</v>
      </c>
      <c r="C78" s="70"/>
      <c r="D78" s="19"/>
      <c r="E78" s="20"/>
      <c r="F78" s="21">
        <f t="shared" si="12"/>
      </c>
      <c r="G78" s="20"/>
      <c r="H78" s="23"/>
      <c r="I78" s="54">
        <f t="shared" si="13"/>
      </c>
      <c r="J78" s="116">
        <f t="shared" si="14"/>
      </c>
      <c r="K78" s="72" t="s">
        <v>19</v>
      </c>
      <c r="L78" s="86" t="s">
        <v>31</v>
      </c>
      <c r="M78" s="5">
        <f t="shared" si="11"/>
      </c>
    </row>
    <row r="79" spans="1:13" ht="26.25" customHeight="1">
      <c r="A79" s="341"/>
      <c r="B79" s="17">
        <f>IF(SUM(I78:I82)=0,"",SUM(I78:I82))</f>
      </c>
      <c r="C79" s="18" t="s">
        <v>9</v>
      </c>
      <c r="D79" s="33"/>
      <c r="E79" s="34"/>
      <c r="F79" s="35">
        <f t="shared" si="12"/>
      </c>
      <c r="G79" s="34"/>
      <c r="H79" s="37"/>
      <c r="I79" s="73">
        <f t="shared" si="13"/>
      </c>
      <c r="J79" s="117">
        <f t="shared" si="14"/>
      </c>
      <c r="K79" s="75" t="s">
        <v>19</v>
      </c>
      <c r="L79" s="86" t="s">
        <v>31</v>
      </c>
      <c r="M79" s="5">
        <f t="shared" si="11"/>
      </c>
    </row>
    <row r="80" spans="1:13" ht="26.25" customHeight="1">
      <c r="A80" s="341"/>
      <c r="B80" s="13" t="s">
        <v>39</v>
      </c>
      <c r="C80" s="18"/>
      <c r="D80" s="33"/>
      <c r="E80" s="34"/>
      <c r="F80" s="35">
        <f t="shared" si="12"/>
      </c>
      <c r="G80" s="34"/>
      <c r="H80" s="37"/>
      <c r="I80" s="73">
        <f t="shared" si="13"/>
      </c>
      <c r="J80" s="117">
        <f t="shared" si="14"/>
      </c>
      <c r="K80" s="75" t="s">
        <v>19</v>
      </c>
      <c r="L80" s="86" t="s">
        <v>31</v>
      </c>
      <c r="M80" s="5">
        <f t="shared" si="11"/>
      </c>
    </row>
    <row r="81" spans="1:13" ht="26.25" customHeight="1">
      <c r="A81" s="341"/>
      <c r="B81" s="91">
        <f>IF(SUM(M78:M82)=0,"",SUM(M78:M82))</f>
      </c>
      <c r="C81" s="18" t="s">
        <v>9</v>
      </c>
      <c r="D81" s="33"/>
      <c r="E81" s="34"/>
      <c r="F81" s="35">
        <f t="shared" si="12"/>
      </c>
      <c r="G81" s="34"/>
      <c r="H81" s="37"/>
      <c r="I81" s="73">
        <f t="shared" si="13"/>
      </c>
      <c r="J81" s="117">
        <f t="shared" si="14"/>
      </c>
      <c r="K81" s="75" t="s">
        <v>19</v>
      </c>
      <c r="L81" s="86"/>
      <c r="M81" s="5">
        <f t="shared" si="11"/>
      </c>
    </row>
    <row r="82" spans="1:13" ht="26.25" customHeight="1" thickBot="1">
      <c r="A82" s="342"/>
      <c r="B82" s="118"/>
      <c r="C82" s="98"/>
      <c r="D82" s="99"/>
      <c r="E82" s="100"/>
      <c r="F82" s="101">
        <f t="shared" si="12"/>
      </c>
      <c r="G82" s="100"/>
      <c r="H82" s="102"/>
      <c r="I82" s="103">
        <f t="shared" si="13"/>
      </c>
      <c r="J82" s="119">
        <f t="shared" si="14"/>
      </c>
      <c r="K82" s="105" t="s">
        <v>19</v>
      </c>
      <c r="L82" s="106"/>
      <c r="M82" s="5">
        <f t="shared" si="11"/>
      </c>
    </row>
    <row r="83" spans="1:12" ht="65.25" customHeight="1">
      <c r="A83" s="151" t="s">
        <v>30</v>
      </c>
      <c r="B83" s="148">
        <f>IF(SUM(B22,B28,B32,B38,B44,B53,B59,B65,B71,B79)=0,"",SUM(B22,B28,B32,B38,B44,B53,B59,B65,B71,B79))</f>
        <v>655500</v>
      </c>
      <c r="C83" s="152" t="s">
        <v>9</v>
      </c>
      <c r="D83" s="366" t="s">
        <v>22</v>
      </c>
      <c r="E83" s="367"/>
      <c r="F83" s="367"/>
      <c r="G83" s="367"/>
      <c r="H83" s="367"/>
      <c r="I83" s="367"/>
      <c r="J83" s="16"/>
      <c r="K83" s="68"/>
      <c r="L83" s="68"/>
    </row>
    <row r="84" spans="1:12" ht="26.25" customHeight="1">
      <c r="A84" s="350" t="s">
        <v>72</v>
      </c>
      <c r="B84" s="339">
        <f>IF(SUM(B25,B30,B35,B41,B47,B56,B62,B68,B74,B81)=0,"",SUM(B25,B30,B35,B41,B47,B56,M68,B62,B68,B74,B81))</f>
        <v>625500</v>
      </c>
      <c r="C84" s="155"/>
      <c r="D84" s="120"/>
      <c r="E84" s="68"/>
      <c r="F84" s="68"/>
      <c r="G84" s="68"/>
      <c r="H84" s="68"/>
      <c r="I84" s="68"/>
      <c r="J84" s="68"/>
      <c r="K84" s="68"/>
      <c r="L84" s="68"/>
    </row>
    <row r="85" spans="1:12" ht="26.25" customHeight="1">
      <c r="A85" s="351"/>
      <c r="B85" s="339"/>
      <c r="C85" s="156" t="s">
        <v>9</v>
      </c>
      <c r="D85" s="121"/>
      <c r="E85" s="68"/>
      <c r="F85" s="68"/>
      <c r="G85" s="68"/>
      <c r="H85" s="68"/>
      <c r="I85" s="68"/>
      <c r="J85" s="68"/>
      <c r="K85" s="68"/>
      <c r="L85" s="68"/>
    </row>
    <row r="86" spans="1:3" s="128" customFormat="1" ht="71.25" customHeight="1" thickBot="1">
      <c r="A86" s="153" t="s">
        <v>70</v>
      </c>
      <c r="B86" s="154">
        <f>IF(B84="","",IF(B84&gt;=5000000,5000000,B84))</f>
        <v>625500</v>
      </c>
      <c r="C86" s="67" t="s">
        <v>9</v>
      </c>
    </row>
  </sheetData>
  <sheetProtection selectLockedCells="1"/>
  <mergeCells count="43">
    <mergeCell ref="A1:L1"/>
    <mergeCell ref="L19:L20"/>
    <mergeCell ref="G16:I16"/>
    <mergeCell ref="I6:J6"/>
    <mergeCell ref="B5:C6"/>
    <mergeCell ref="D5:D6"/>
    <mergeCell ref="A5:A6"/>
    <mergeCell ref="A7:A10"/>
    <mergeCell ref="E5:J5"/>
    <mergeCell ref="A11:A12"/>
    <mergeCell ref="M19:M20"/>
    <mergeCell ref="L50:L51"/>
    <mergeCell ref="D83:I83"/>
    <mergeCell ref="G51:H51"/>
    <mergeCell ref="I51:J51"/>
    <mergeCell ref="E51:F51"/>
    <mergeCell ref="K19:K20"/>
    <mergeCell ref="K50:K51"/>
    <mergeCell ref="I20:J20"/>
    <mergeCell ref="E19:J19"/>
    <mergeCell ref="D19:D20"/>
    <mergeCell ref="E50:J50"/>
    <mergeCell ref="E6:F6"/>
    <mergeCell ref="G6:H6"/>
    <mergeCell ref="E20:F20"/>
    <mergeCell ref="G20:H20"/>
    <mergeCell ref="D50:D51"/>
    <mergeCell ref="A19:A20"/>
    <mergeCell ref="A21:A26"/>
    <mergeCell ref="A27:A30"/>
    <mergeCell ref="A31:A36"/>
    <mergeCell ref="B19:C20"/>
    <mergeCell ref="A50:A51"/>
    <mergeCell ref="A37:A42"/>
    <mergeCell ref="A43:A47"/>
    <mergeCell ref="B84:B85"/>
    <mergeCell ref="A78:A82"/>
    <mergeCell ref="A70:A77"/>
    <mergeCell ref="B50:C51"/>
    <mergeCell ref="A58:A63"/>
    <mergeCell ref="A84:A85"/>
    <mergeCell ref="A52:A57"/>
    <mergeCell ref="A64:A69"/>
  </mergeCells>
  <conditionalFormatting sqref="K21:K47 K52:K82">
    <cfRule type="cellIs" priority="1" dxfId="2" operator="equal" stopIfTrue="1">
      <formula>"必須"</formula>
    </cfRule>
  </conditionalFormatting>
  <dataValidations count="1">
    <dataValidation type="list" allowBlank="1" showInputMessage="1" showErrorMessage="1" sqref="L21:L47 L52:L82">
      <formula1>"　,○,×"</formula1>
    </dataValidation>
  </dataValidations>
  <printOptions/>
  <pageMargins left="0.66" right="0.1968503937007874" top="0.4330708661417323" bottom="0.5905511811023623" header="0.22" footer="0.3937007874015748"/>
  <pageSetup horizontalDpi="600" verticalDpi="600" orientation="portrait" paperSize="9" scale="46" r:id="rId2"/>
  <headerFooter alignWithMargins="0">
    <oddHeader>&amp;L&amp;"ＭＳ 明朝,標準"&amp;20別記様式第3号（第6条関係）</oddHeader>
  </headerFooter>
  <rowBreaks count="1" manualBreakCount="1">
    <brk id="4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urayasucity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03_第３号様式_収支予算書_浦安市まちづくり活動補助金制度</dc:title>
  <dc:subject/>
  <dc:creator>市民参加推進課</dc:creator>
  <cp:keywords/>
  <dc:description/>
  <cp:lastModifiedBy/>
  <cp:lastPrinted>2019-07-12T00:40:38Z</cp:lastPrinted>
  <dcterms:created xsi:type="dcterms:W3CDTF">2010-07-08T07:30:11Z</dcterms:created>
  <dcterms:modified xsi:type="dcterms:W3CDTF">2023-05-25T05:55:23Z</dcterms:modified>
  <cp:category/>
  <cp:version/>
  <cp:contentType/>
  <cp:contentStatus/>
</cp:coreProperties>
</file>